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Spa\Project Accountant\MG\Web\spa\WORDPRESS\Finance.wustl.edu\Forms\"/>
    </mc:Choice>
  </mc:AlternateContent>
  <bookViews>
    <workbookView xWindow="25695" yWindow="0" windowWidth="26010" windowHeight="20985"/>
  </bookViews>
  <sheets>
    <sheet name="12Month Appt" sheetId="11" r:id="rId1"/>
    <sheet name="9Month Appt" sheetId="12" r:id="rId2"/>
    <sheet name="Salary Cap Chart" sheetId="13" r:id="rId3"/>
    <sheet name="Pay Components for Salary Cap" sheetId="14" r:id="rId4"/>
    <sheet name="Pay Components for Effort" sheetId="15" r:id="rId5"/>
  </sheets>
  <externalReferences>
    <externalReference r:id="rId6"/>
  </externalReferences>
  <definedNames>
    <definedName name="CombDirectTotal">[1]ENTRBUD!$G$21</definedName>
    <definedName name="FirstIndirect">[1]CHKLST!$O$42</definedName>
    <definedName name="FirstSubtotal">[1]FIRSTBUD!$I$39</definedName>
    <definedName name="FirstTotalDirect">[1]FIRSTBUD!$I$41</definedName>
    <definedName name="Year1ACAD02" localSheetId="0">#REF!</definedName>
    <definedName name="Year1ACAD02" localSheetId="1">#REF!</definedName>
    <definedName name="Year1ACAD02">#REF!</definedName>
    <definedName name="Year1ACAD03" localSheetId="0">#REF!</definedName>
    <definedName name="Year1ACAD03" localSheetId="1">#REF!</definedName>
    <definedName name="Year1ACAD03">#REF!</definedName>
    <definedName name="Year1ACAD04" localSheetId="0">#REF!</definedName>
    <definedName name="Year1ACAD04" localSheetId="1">#REF!</definedName>
    <definedName name="Year1ACAD04">#REF!</definedName>
    <definedName name="Year1ACAD05" localSheetId="0">#REF!</definedName>
    <definedName name="Year1ACAD05" localSheetId="1">#REF!</definedName>
    <definedName name="Year1ACAD05">#REF!</definedName>
    <definedName name="Year1by" localSheetId="0">#REF!</definedName>
    <definedName name="Year1by" localSheetId="1">#REF!</definedName>
    <definedName name="Year1by">#REF!</definedName>
    <definedName name="Year1CAL02" localSheetId="0">#REF!</definedName>
    <definedName name="Year1CAL02" localSheetId="1">#REF!</definedName>
    <definedName name="Year1CAL02">#REF!</definedName>
    <definedName name="Year1CAL03" localSheetId="0">#REF!</definedName>
    <definedName name="Year1CAL03" localSheetId="1">#REF!</definedName>
    <definedName name="Year1CAL03">#REF!</definedName>
    <definedName name="Year1CAL04" localSheetId="0">#REF!</definedName>
    <definedName name="Year1CAL04" localSheetId="1">#REF!</definedName>
    <definedName name="Year1CAL04">#REF!</definedName>
    <definedName name="Year1CAL05" localSheetId="0">#REF!</definedName>
    <definedName name="Year1CAL05" localSheetId="1">#REF!</definedName>
    <definedName name="Year1CAL05">#REF!</definedName>
    <definedName name="Year1gscmt" localSheetId="0">#REF!</definedName>
    <definedName name="Year1gscmt" localSheetId="1">#REF!</definedName>
    <definedName name="Year1gscmt">#REF!</definedName>
    <definedName name="Year1gscnt" localSheetId="0">#REF!</definedName>
    <definedName name="Year1gscnt" localSheetId="1">#REF!</definedName>
    <definedName name="Year1gscnt">#REF!</definedName>
    <definedName name="Year1gsdol" localSheetId="0">#REF!</definedName>
    <definedName name="Year1gsdol" localSheetId="1">#REF!</definedName>
    <definedName name="Year1gsdol">#REF!</definedName>
    <definedName name="Year1idircmnt01" localSheetId="0">#REF!</definedName>
    <definedName name="Year1idircmnt01" localSheetId="1">#REF!</definedName>
    <definedName name="Year1idircmnt01">#REF!</definedName>
    <definedName name="Year1idirdol01" localSheetId="0">#REF!</definedName>
    <definedName name="Year1idirdol01" localSheetId="1">#REF!</definedName>
    <definedName name="Year1idirdol01">#REF!</definedName>
    <definedName name="Year1idirname01" localSheetId="0">#REF!</definedName>
    <definedName name="Year1idirname01" localSheetId="1">#REF!</definedName>
    <definedName name="Year1idirname01">#REF!</definedName>
    <definedName name="Year1idirrate01" localSheetId="0">#REF!</definedName>
    <definedName name="Year1idirrate01" localSheetId="1">#REF!</definedName>
    <definedName name="Year1idirrate01">#REF!</definedName>
    <definedName name="Year1macmt" localSheetId="0">#REF!</definedName>
    <definedName name="Year1macmt" localSheetId="1">#REF!</definedName>
    <definedName name="Year1macmt">#REF!</definedName>
    <definedName name="Year1madol" localSheetId="0">#REF!</definedName>
    <definedName name="Year1madol" localSheetId="1">#REF!</definedName>
    <definedName name="Year1madol">#REF!</definedName>
    <definedName name="Year1odcmt" localSheetId="0">#REF!</definedName>
    <definedName name="Year1odcmt" localSheetId="1">#REF!</definedName>
    <definedName name="Year1odcmt">#REF!</definedName>
    <definedName name="Year1oddol" localSheetId="0">#REF!</definedName>
    <definedName name="Year1oddol" localSheetId="1">#REF!</definedName>
    <definedName name="Year1oddol">#REF!</definedName>
    <definedName name="Year1odtcmt" localSheetId="0">#REF!</definedName>
    <definedName name="Year1odtcmt" localSheetId="1">#REF!</definedName>
    <definedName name="Year1odtcmt">#REF!</definedName>
    <definedName name="Year1opaca" localSheetId="0">#REF!</definedName>
    <definedName name="Year1opaca" localSheetId="1">#REF!</definedName>
    <definedName name="Year1opaca">#REF!</definedName>
    <definedName name="Year1opcal" localSheetId="0">#REF!</definedName>
    <definedName name="Year1opcal" localSheetId="1">#REF!</definedName>
    <definedName name="Year1opcal">#REF!</definedName>
    <definedName name="Year1opcmt" localSheetId="0">#REF!</definedName>
    <definedName name="Year1opcmt" localSheetId="1">#REF!</definedName>
    <definedName name="Year1opcmt">#REF!</definedName>
    <definedName name="Year1opcnt" localSheetId="0">#REF!</definedName>
    <definedName name="Year1opcnt" localSheetId="1">#REF!</definedName>
    <definedName name="Year1opcnt">#REF!</definedName>
    <definedName name="Year1opdol" localSheetId="0">#REF!</definedName>
    <definedName name="Year1opdol" localSheetId="1">#REF!</definedName>
    <definedName name="Year1opdol">#REF!</definedName>
    <definedName name="Year1opsum" localSheetId="0">#REF!</definedName>
    <definedName name="Year1opsum" localSheetId="1">#REF!</definedName>
    <definedName name="Year1opsum">#REF!</definedName>
    <definedName name="Year1orgdte" localSheetId="0">#REF!</definedName>
    <definedName name="Year1orgdte" localSheetId="1">#REF!</definedName>
    <definedName name="Year1orgdte">#REF!</definedName>
    <definedName name="Year1orgnme" localSheetId="0">#REF!</definedName>
    <definedName name="Year1orgnme" localSheetId="1">#REF!</definedName>
    <definedName name="Year1orgnme">#REF!</definedName>
    <definedName name="Year1otcmt" localSheetId="0">#REF!</definedName>
    <definedName name="Year1otcmt" localSheetId="1">#REF!</definedName>
    <definedName name="Year1otcmt">#REF!</definedName>
    <definedName name="Year1otcnt" localSheetId="0">#REF!</definedName>
    <definedName name="Year1otcnt" localSheetId="1">#REF!</definedName>
    <definedName name="Year1otcnt">#REF!</definedName>
    <definedName name="Year1otdol" localSheetId="0">#REF!</definedName>
    <definedName name="Year1otdol" localSheetId="1">#REF!</definedName>
    <definedName name="Year1otdol">#REF!</definedName>
    <definedName name="Year1othcmt" localSheetId="0">#REF!</definedName>
    <definedName name="Year1othcmt" localSheetId="1">#REF!</definedName>
    <definedName name="Year1othcmt">#REF!</definedName>
    <definedName name="Year1othdol" localSheetId="0">#REF!</definedName>
    <definedName name="Year1othdol" localSheetId="1">#REF!</definedName>
    <definedName name="Year1othdol">#REF!</definedName>
    <definedName name="Year1pdaca" localSheetId="0">#REF!</definedName>
    <definedName name="Year1pdaca" localSheetId="1">#REF!</definedName>
    <definedName name="Year1pdaca">#REF!</definedName>
    <definedName name="Year1pdcal" localSheetId="0">#REF!</definedName>
    <definedName name="Year1pdcal" localSheetId="1">#REF!</definedName>
    <definedName name="Year1pdcal">#REF!</definedName>
    <definedName name="Year1pdcmt" localSheetId="0">#REF!</definedName>
    <definedName name="Year1pdcmt" localSheetId="1">#REF!</definedName>
    <definedName name="Year1pdcmt">#REF!</definedName>
    <definedName name="Year1pdcnt" localSheetId="0">#REF!</definedName>
    <definedName name="Year1pdcnt" localSheetId="1">#REF!</definedName>
    <definedName name="Year1pdcnt">#REF!</definedName>
    <definedName name="Year1pddol" localSheetId="0">#REF!</definedName>
    <definedName name="Year1pddol" localSheetId="1">#REF!</definedName>
    <definedName name="Year1pddol">#REF!</definedName>
    <definedName name="Year1pdsum" localSheetId="0">#REF!</definedName>
    <definedName name="Year1pdsum" localSheetId="1">#REF!</definedName>
    <definedName name="Year1pdsum">#REF!</definedName>
    <definedName name="Year1PIDOL01" localSheetId="0">#REF!</definedName>
    <definedName name="Year1PIDOL01" localSheetId="1">#REF!</definedName>
    <definedName name="Year1PIDOL01">#REF!</definedName>
    <definedName name="Year1PIDOL02" localSheetId="0">#REF!</definedName>
    <definedName name="Year1PIDOL02" localSheetId="1">#REF!</definedName>
    <definedName name="Year1PIDOL02">#REF!</definedName>
    <definedName name="Year1PIDOL03" localSheetId="0">#REF!</definedName>
    <definedName name="Year1PIDOL03" localSheetId="1">#REF!</definedName>
    <definedName name="Year1PIDOL03">#REF!</definedName>
    <definedName name="Year1PIDOL04" localSheetId="0">#REF!</definedName>
    <definedName name="Year1PIDOL04" localSheetId="1">#REF!</definedName>
    <definedName name="Year1PIDOL04">#REF!</definedName>
    <definedName name="Year1PIDOL05" localSheetId="0">#REF!</definedName>
    <definedName name="Year1PIDOL05" localSheetId="1">#REF!</definedName>
    <definedName name="Year1PIDOL05">#REF!</definedName>
    <definedName name="Year1PIFNAME01" localSheetId="0">#REF!</definedName>
    <definedName name="Year1PIFNAME01" localSheetId="1">#REF!</definedName>
    <definedName name="Year1PIFNAME01">#REF!</definedName>
    <definedName name="Year1PIFNAME02" localSheetId="0">#REF!</definedName>
    <definedName name="Year1PIFNAME02" localSheetId="1">#REF!</definedName>
    <definedName name="Year1PIFNAME02">#REF!</definedName>
    <definedName name="Year1PIFNAME03" localSheetId="0">#REF!</definedName>
    <definedName name="Year1PIFNAME03" localSheetId="1">#REF!</definedName>
    <definedName name="Year1PIFNAME03">#REF!</definedName>
    <definedName name="Year1PIFNAME04" localSheetId="0">#REF!</definedName>
    <definedName name="Year1PIFNAME04" localSheetId="1">#REF!</definedName>
    <definedName name="Year1PIFNAME04">#REF!</definedName>
    <definedName name="Year1PIFNAME05" localSheetId="0">#REF!</definedName>
    <definedName name="Year1PIFNAME05" localSheetId="1">#REF!</definedName>
    <definedName name="Year1PIFNAME05">#REF!</definedName>
    <definedName name="Year1PILNAME01" localSheetId="0">#REF!</definedName>
    <definedName name="Year1PILNAME01" localSheetId="1">#REF!</definedName>
    <definedName name="Year1PILNAME01">#REF!</definedName>
    <definedName name="Year1PILNAME02" localSheetId="0">#REF!</definedName>
    <definedName name="Year1PILNAME02" localSheetId="1">#REF!</definedName>
    <definedName name="Year1PILNAME02">#REF!</definedName>
    <definedName name="Year1PILNAME03" localSheetId="0">#REF!</definedName>
    <definedName name="Year1PILNAME03" localSheetId="1">#REF!</definedName>
    <definedName name="Year1PILNAME03">#REF!</definedName>
    <definedName name="Year1PILNAME04" localSheetId="0">#REF!</definedName>
    <definedName name="Year1PILNAME04" localSheetId="1">#REF!</definedName>
    <definedName name="Year1PILNAME04">#REF!</definedName>
    <definedName name="Year1PILNAME05" localSheetId="0">#REF!</definedName>
    <definedName name="Year1PILNAME05" localSheetId="1">#REF!</definedName>
    <definedName name="Year1PILNAME05">#REF!</definedName>
    <definedName name="Year1PIMNAME01" localSheetId="0">#REF!</definedName>
    <definedName name="Year1PIMNAME01" localSheetId="1">#REF!</definedName>
    <definedName name="Year1PIMNAME01">#REF!</definedName>
    <definedName name="Year1PIMNAME02" localSheetId="0">#REF!</definedName>
    <definedName name="Year1PIMNAME02" localSheetId="1">#REF!</definedName>
    <definedName name="Year1PIMNAME02">#REF!</definedName>
    <definedName name="Year1PIMNAME03" localSheetId="0">#REF!</definedName>
    <definedName name="Year1PIMNAME03" localSheetId="1">#REF!</definedName>
    <definedName name="Year1PIMNAME03">#REF!</definedName>
    <definedName name="Year1PIMNAME04" localSheetId="0">#REF!</definedName>
    <definedName name="Year1PIMNAME04" localSheetId="1">#REF!</definedName>
    <definedName name="Year1PIMNAME04">#REF!</definedName>
    <definedName name="Year1PIMNAME05" localSheetId="0">#REF!</definedName>
    <definedName name="Year1PIMNAME05" localSheetId="1">#REF!</definedName>
    <definedName name="Year1PIMNAME05">#REF!</definedName>
    <definedName name="Year1PITITLE01" localSheetId="0">#REF!</definedName>
    <definedName name="Year1PITITLE01" localSheetId="1">#REF!</definedName>
    <definedName name="Year1PITITLE01">#REF!</definedName>
    <definedName name="Year1PITITLE02" localSheetId="0">#REF!</definedName>
    <definedName name="Year1PITITLE02" localSheetId="1">#REF!</definedName>
    <definedName name="Year1PITITLE02">#REF!</definedName>
    <definedName name="Year1PITITLE03" localSheetId="0">#REF!</definedName>
    <definedName name="Year1PITITLE03" localSheetId="1">#REF!</definedName>
    <definedName name="Year1PITITLE03">#REF!</definedName>
    <definedName name="Year1PITITLE04" localSheetId="0">#REF!</definedName>
    <definedName name="Year1PITITLE04" localSheetId="1">#REF!</definedName>
    <definedName name="Year1PITITLE04">#REF!</definedName>
    <definedName name="Year1PITITLE05" localSheetId="0">#REF!</definedName>
    <definedName name="Year1PITITLE05" localSheetId="1">#REF!</definedName>
    <definedName name="Year1PITITLE05">#REF!</definedName>
    <definedName name="Year1pucmt" localSheetId="0">#REF!</definedName>
    <definedName name="Year1pucmt" localSheetId="1">#REF!</definedName>
    <definedName name="Year1pucmt">#REF!</definedName>
    <definedName name="Year1pudol" localSheetId="0">#REF!</definedName>
    <definedName name="Year1pudol" localSheetId="1">#REF!</definedName>
    <definedName name="Year1pudol">#REF!</definedName>
    <definedName name="Year1rsdol" localSheetId="0">#REF!</definedName>
    <definedName name="Year1rsdol" localSheetId="1">#REF!</definedName>
    <definedName name="Year1rsdol">#REF!</definedName>
    <definedName name="Year1rsdol_real" localSheetId="0">#REF!</definedName>
    <definedName name="Year1rsdol_real" localSheetId="1">#REF!</definedName>
    <definedName name="Year1rsdol_real">#REF!</definedName>
    <definedName name="Year1sccmt" localSheetId="0">#REF!</definedName>
    <definedName name="Year1sccmt" localSheetId="1">#REF!</definedName>
    <definedName name="Year1sccmt">#REF!</definedName>
    <definedName name="Year1sccnt" localSheetId="0">#REF!</definedName>
    <definedName name="Year1sccnt" localSheetId="1">#REF!</definedName>
    <definedName name="Year1sccnt">#REF!</definedName>
    <definedName name="Year1scdol" localSheetId="0">#REF!</definedName>
    <definedName name="Year1scdol" localSheetId="1">#REF!</definedName>
    <definedName name="Year1scdol">#REF!</definedName>
    <definedName name="Year1sigdte" localSheetId="0">#REF!</definedName>
    <definedName name="Year1sigdte" localSheetId="1">#REF!</definedName>
    <definedName name="Year1sigdte">#REF!</definedName>
    <definedName name="Year1signme" localSheetId="0">#REF!</definedName>
    <definedName name="Year1signme" localSheetId="1">#REF!</definedName>
    <definedName name="Year1signme">#REF!</definedName>
    <definedName name="Year1stcmt" localSheetId="0">#REF!</definedName>
    <definedName name="Year1stcmt" localSheetId="1">#REF!</definedName>
    <definedName name="Year1stcmt">#REF!</definedName>
    <definedName name="Year1stdol" localSheetId="0">#REF!</definedName>
    <definedName name="Year1stdol" localSheetId="1">#REF!</definedName>
    <definedName name="Year1stdol">#REF!</definedName>
    <definedName name="Year1subcmt" localSheetId="0">#REF!</definedName>
    <definedName name="Year1subcmt" localSheetId="1">#REF!</definedName>
    <definedName name="Year1subcmt">#REF!</definedName>
    <definedName name="Year1subdol" localSheetId="0">#REF!</definedName>
    <definedName name="Year1subdol" localSheetId="1">#REF!</definedName>
    <definedName name="Year1subdol">#REF!</definedName>
    <definedName name="Year1sucmt" localSheetId="0">#REF!</definedName>
    <definedName name="Year1sucmt" localSheetId="1">#REF!</definedName>
    <definedName name="Year1sucmt">#REF!</definedName>
    <definedName name="Year1sudol" localSheetId="0">#REF!</definedName>
    <definedName name="Year1sudol" localSheetId="1">#REF!</definedName>
    <definedName name="Year1sudol">#REF!</definedName>
    <definedName name="Year1SUMR01" localSheetId="0">#REF!</definedName>
    <definedName name="Year1SUMR01" localSheetId="1">#REF!</definedName>
    <definedName name="Year1SUMR01">#REF!</definedName>
    <definedName name="Year1SUMR02" localSheetId="0">#REF!</definedName>
    <definedName name="Year1SUMR02" localSheetId="1">#REF!</definedName>
    <definedName name="Year1SUMR02">#REF!</definedName>
    <definedName name="Year1SUMR03" localSheetId="0">#REF!</definedName>
    <definedName name="Year1SUMR03" localSheetId="1">#REF!</definedName>
    <definedName name="Year1SUMR03">#REF!</definedName>
    <definedName name="Year1SUMR04" localSheetId="0">#REF!</definedName>
    <definedName name="Year1SUMR04" localSheetId="1">#REF!</definedName>
    <definedName name="Year1SUMR04">#REF!</definedName>
    <definedName name="Year1SUMR05" localSheetId="0">#REF!</definedName>
    <definedName name="Year1SUMR05" localSheetId="1">#REF!</definedName>
    <definedName name="Year1SUMR05">#REF!</definedName>
    <definedName name="Year1tpcnt" localSheetId="0">#REF!</definedName>
    <definedName name="Year1tpcnt" localSheetId="1">#REF!</definedName>
    <definedName name="Year1tpcnt">#REF!</definedName>
    <definedName name="Year1trcmt" localSheetId="0">#REF!</definedName>
    <definedName name="Year1trcmt" localSheetId="1">#REF!</definedName>
    <definedName name="Year1trcmt">#REF!</definedName>
    <definedName name="Year1trdol" localSheetId="0">#REF!</definedName>
    <definedName name="Year1trdol" localSheetId="1">#REF!</definedName>
    <definedName name="Year1trdol">#REF!</definedName>
    <definedName name="Year1tscmt" localSheetId="0">#REF!</definedName>
    <definedName name="Year1tscmt" localSheetId="1">#REF!</definedName>
    <definedName name="Year1tscmt">#REF!</definedName>
    <definedName name="Year1tsfcmt" localSheetId="0">#REF!</definedName>
    <definedName name="Year1tsfcmt" localSheetId="1">#REF!</definedName>
    <definedName name="Year1tsfcmt">#REF!</definedName>
    <definedName name="Year1ugcmt" localSheetId="0">#REF!</definedName>
    <definedName name="Year1ugcmt" localSheetId="1">#REF!</definedName>
    <definedName name="Year1ugcmt">#REF!</definedName>
    <definedName name="Year1ugcnt" localSheetId="0">#REF!</definedName>
    <definedName name="Year1ugcnt" localSheetId="1">#REF!</definedName>
    <definedName name="Year1ugcnt">#REF!</definedName>
    <definedName name="Year1ugdol" localSheetId="0">#REF!</definedName>
    <definedName name="Year1ugdol" localSheetId="1">#REF!</definedName>
    <definedName name="Year1ugd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4" i="13" l="1"/>
  <c r="C52" i="13"/>
  <c r="C50" i="13"/>
  <c r="C48" i="13"/>
  <c r="C46" i="13"/>
  <c r="C44" i="13"/>
  <c r="C42" i="13"/>
  <c r="C40" i="13"/>
  <c r="C38" i="13"/>
  <c r="C36" i="13"/>
  <c r="C34" i="13"/>
  <c r="B34" i="13"/>
  <c r="B32" i="13"/>
  <c r="C32" i="13" s="1"/>
  <c r="C28" i="13"/>
  <c r="C26" i="13"/>
  <c r="C24" i="13"/>
  <c r="C22" i="13"/>
  <c r="C20" i="13"/>
  <c r="C18" i="13"/>
  <c r="C16" i="13"/>
  <c r="C14" i="13"/>
  <c r="C12" i="13"/>
  <c r="C10" i="13"/>
  <c r="C8" i="13"/>
  <c r="C6" i="13"/>
  <c r="B19" i="11" l="1"/>
  <c r="B13" i="12"/>
  <c r="B21" i="12"/>
  <c r="F142" i="12" l="1"/>
  <c r="F141" i="12"/>
  <c r="F140" i="12"/>
  <c r="F135" i="12"/>
  <c r="F134" i="12"/>
  <c r="F133" i="12"/>
  <c r="F128" i="12"/>
  <c r="F127" i="12"/>
  <c r="F126" i="12"/>
  <c r="F121" i="12"/>
  <c r="F120" i="12"/>
  <c r="F119" i="12"/>
  <c r="F114" i="12"/>
  <c r="F113" i="12"/>
  <c r="F112" i="12"/>
  <c r="F107" i="12"/>
  <c r="F106" i="12"/>
  <c r="F105" i="12"/>
  <c r="F100" i="12"/>
  <c r="F99" i="12"/>
  <c r="F98" i="12"/>
  <c r="D88" i="12"/>
  <c r="B88" i="12"/>
  <c r="D87" i="12"/>
  <c r="B87" i="12"/>
  <c r="D86" i="12"/>
  <c r="B86" i="12"/>
  <c r="D85" i="12"/>
  <c r="B85" i="12"/>
  <c r="D84" i="12"/>
  <c r="B84" i="12"/>
  <c r="D83" i="12"/>
  <c r="B83" i="12"/>
  <c r="D82" i="12"/>
  <c r="W80" i="12"/>
  <c r="U80" i="12"/>
  <c r="S80" i="12"/>
  <c r="Q80" i="12"/>
  <c r="O80" i="12"/>
  <c r="M80" i="12"/>
  <c r="K80" i="12"/>
  <c r="I80" i="12"/>
  <c r="G80" i="12"/>
  <c r="E80" i="12"/>
  <c r="B80" i="12"/>
  <c r="B78" i="12"/>
  <c r="B73" i="12"/>
  <c r="B23" i="12"/>
  <c r="B82" i="12" s="1"/>
  <c r="B21" i="11"/>
  <c r="F142" i="11"/>
  <c r="F141" i="11"/>
  <c r="F140" i="11"/>
  <c r="F135" i="11"/>
  <c r="F134" i="11"/>
  <c r="F133" i="11"/>
  <c r="F128" i="11"/>
  <c r="F127" i="11"/>
  <c r="F126" i="11"/>
  <c r="F121" i="11"/>
  <c r="F120" i="11"/>
  <c r="F119" i="11"/>
  <c r="F114" i="11"/>
  <c r="F113" i="11"/>
  <c r="F112" i="11"/>
  <c r="F107" i="11"/>
  <c r="F106" i="11"/>
  <c r="F105" i="11"/>
  <c r="F100" i="11"/>
  <c r="F99" i="11"/>
  <c r="F98" i="11"/>
  <c r="D88" i="11"/>
  <c r="B88" i="11"/>
  <c r="D87" i="11"/>
  <c r="B87" i="11"/>
  <c r="D86" i="11"/>
  <c r="B86" i="11"/>
  <c r="D85" i="11"/>
  <c r="B85" i="11"/>
  <c r="D84" i="11"/>
  <c r="B84" i="11"/>
  <c r="D83" i="11"/>
  <c r="B83" i="11"/>
  <c r="D82" i="11"/>
  <c r="W80" i="11"/>
  <c r="U80" i="11"/>
  <c r="S80" i="11"/>
  <c r="Q80" i="11"/>
  <c r="O80" i="11"/>
  <c r="M80" i="11"/>
  <c r="K80" i="11"/>
  <c r="I80" i="11"/>
  <c r="G80" i="11"/>
  <c r="E80" i="11"/>
  <c r="B78" i="11"/>
  <c r="B73" i="11"/>
  <c r="B13" i="11"/>
  <c r="B23" i="11" l="1"/>
  <c r="B82" i="11" s="1"/>
  <c r="B43" i="11"/>
  <c r="C38" i="11" s="1"/>
  <c r="C126" i="11" s="1"/>
  <c r="B43" i="12"/>
  <c r="C36" i="12" s="1"/>
  <c r="C114" i="12" s="1"/>
  <c r="B80" i="11"/>
  <c r="D141" i="11" l="1"/>
  <c r="D106" i="12"/>
  <c r="G106" i="12" s="1"/>
  <c r="D69" i="11"/>
  <c r="C127" i="11"/>
  <c r="I127" i="11" s="1"/>
  <c r="D98" i="11"/>
  <c r="D105" i="12"/>
  <c r="G105" i="12" s="1"/>
  <c r="D65" i="12"/>
  <c r="E65" i="12" s="1"/>
  <c r="D68" i="12"/>
  <c r="C34" i="11"/>
  <c r="C99" i="11" s="1"/>
  <c r="I99" i="11" s="1"/>
  <c r="D106" i="11"/>
  <c r="G106" i="11" s="1"/>
  <c r="A47" i="11"/>
  <c r="D64" i="12"/>
  <c r="D121" i="12"/>
  <c r="G121" i="12" s="1"/>
  <c r="D128" i="12"/>
  <c r="C35" i="11"/>
  <c r="C107" i="11" s="1"/>
  <c r="I107" i="11" s="1"/>
  <c r="D70" i="11"/>
  <c r="C34" i="12"/>
  <c r="C99" i="12" s="1"/>
  <c r="I99" i="12" s="1"/>
  <c r="E128" i="12"/>
  <c r="D142" i="11"/>
  <c r="G142" i="11" s="1"/>
  <c r="D113" i="12"/>
  <c r="G113" i="12" s="1"/>
  <c r="C39" i="11"/>
  <c r="C135" i="11" s="1"/>
  <c r="D65" i="11"/>
  <c r="C37" i="12"/>
  <c r="C120" i="12" s="1"/>
  <c r="I120" i="12" s="1"/>
  <c r="C113" i="12"/>
  <c r="I113" i="12" s="1"/>
  <c r="D64" i="11"/>
  <c r="G82" i="11" s="1"/>
  <c r="D133" i="11"/>
  <c r="G133" i="11" s="1"/>
  <c r="D121" i="11"/>
  <c r="G121" i="11" s="1"/>
  <c r="D113" i="11"/>
  <c r="D120" i="12"/>
  <c r="E127" i="12"/>
  <c r="D140" i="12"/>
  <c r="G140" i="12" s="1"/>
  <c r="C40" i="12"/>
  <c r="C40" i="11"/>
  <c r="C141" i="11" s="1"/>
  <c r="D66" i="11"/>
  <c r="K82" i="11" s="1"/>
  <c r="D69" i="12"/>
  <c r="D98" i="12"/>
  <c r="G98" i="12" s="1"/>
  <c r="D127" i="11"/>
  <c r="D126" i="11"/>
  <c r="D114" i="11"/>
  <c r="G114" i="11" s="1"/>
  <c r="D134" i="11"/>
  <c r="G134" i="11" s="1"/>
  <c r="D133" i="12"/>
  <c r="G133" i="12" s="1"/>
  <c r="D105" i="11"/>
  <c r="G105" i="11" s="1"/>
  <c r="E128" i="11"/>
  <c r="D72" i="12"/>
  <c r="C37" i="11"/>
  <c r="C121" i="11" s="1"/>
  <c r="E127" i="11"/>
  <c r="D72" i="11"/>
  <c r="W82" i="11" s="1"/>
  <c r="D68" i="11"/>
  <c r="O82" i="11" s="1"/>
  <c r="D135" i="12"/>
  <c r="G135" i="12" s="1"/>
  <c r="D112" i="12"/>
  <c r="G112" i="12" s="1"/>
  <c r="D63" i="12"/>
  <c r="D73" i="12" s="1"/>
  <c r="I114" i="12"/>
  <c r="D135" i="11"/>
  <c r="G135" i="11" s="1"/>
  <c r="D99" i="11"/>
  <c r="G99" i="11" s="1"/>
  <c r="D119" i="11"/>
  <c r="G119" i="11" s="1"/>
  <c r="D120" i="11"/>
  <c r="G120" i="11" s="1"/>
  <c r="D112" i="11"/>
  <c r="D140" i="11"/>
  <c r="D128" i="11"/>
  <c r="D99" i="12"/>
  <c r="D67" i="12"/>
  <c r="D119" i="12"/>
  <c r="G119" i="12" s="1"/>
  <c r="D107" i="12"/>
  <c r="G107" i="12" s="1"/>
  <c r="D71" i="11"/>
  <c r="D100" i="11"/>
  <c r="G100" i="11" s="1"/>
  <c r="C128" i="11"/>
  <c r="I128" i="11" s="1"/>
  <c r="C21" i="12"/>
  <c r="D66" i="12"/>
  <c r="C36" i="11"/>
  <c r="C114" i="11" s="1"/>
  <c r="D67" i="11"/>
  <c r="D63" i="11"/>
  <c r="E126" i="11"/>
  <c r="C35" i="12"/>
  <c r="C106" i="12" s="1"/>
  <c r="I106" i="12" s="1"/>
  <c r="D127" i="12"/>
  <c r="G127" i="12" s="1"/>
  <c r="J127" i="12" s="1"/>
  <c r="D70" i="12"/>
  <c r="D71" i="12"/>
  <c r="C21" i="11"/>
  <c r="C69" i="11" s="1"/>
  <c r="I69" i="11" s="1"/>
  <c r="I126" i="11"/>
  <c r="D107" i="11"/>
  <c r="G107" i="11" s="1"/>
  <c r="D114" i="12"/>
  <c r="G114" i="12" s="1"/>
  <c r="C112" i="12"/>
  <c r="I112" i="12" s="1"/>
  <c r="D134" i="12"/>
  <c r="G134" i="12" s="1"/>
  <c r="D126" i="12"/>
  <c r="C39" i="12"/>
  <c r="C133" i="12" s="1"/>
  <c r="I133" i="12" s="1"/>
  <c r="C38" i="12"/>
  <c r="D142" i="12"/>
  <c r="G142" i="12" s="1"/>
  <c r="D100" i="12"/>
  <c r="G100" i="12" s="1"/>
  <c r="A47" i="12"/>
  <c r="E126" i="12"/>
  <c r="D141" i="12"/>
  <c r="E142" i="11"/>
  <c r="E120" i="11"/>
  <c r="C121" i="12"/>
  <c r="I121" i="12" s="1"/>
  <c r="E106" i="12"/>
  <c r="C141" i="12"/>
  <c r="I141" i="12" s="1"/>
  <c r="C142" i="12"/>
  <c r="I142" i="12" s="1"/>
  <c r="C140" i="12"/>
  <c r="I140" i="12" s="1"/>
  <c r="E105" i="12"/>
  <c r="C71" i="12"/>
  <c r="C69" i="12"/>
  <c r="C66" i="12"/>
  <c r="C67" i="12"/>
  <c r="C65" i="12"/>
  <c r="C72" i="12"/>
  <c r="C63" i="12"/>
  <c r="C70" i="12"/>
  <c r="C68" i="12"/>
  <c r="C64" i="12"/>
  <c r="E112" i="12" l="1"/>
  <c r="H127" i="12"/>
  <c r="K127" i="12" s="1"/>
  <c r="E140" i="12"/>
  <c r="E119" i="12"/>
  <c r="E133" i="11"/>
  <c r="C119" i="11"/>
  <c r="E107" i="11"/>
  <c r="E119" i="11"/>
  <c r="C105" i="11"/>
  <c r="I105" i="11" s="1"/>
  <c r="C71" i="11"/>
  <c r="I71" i="11" s="1"/>
  <c r="C106" i="11"/>
  <c r="I106" i="11" s="1"/>
  <c r="C142" i="11"/>
  <c r="C120" i="11"/>
  <c r="C100" i="11"/>
  <c r="I100" i="11" s="1"/>
  <c r="C133" i="11"/>
  <c r="I133" i="11" s="1"/>
  <c r="E106" i="11"/>
  <c r="E99" i="12"/>
  <c r="G99" i="12"/>
  <c r="G84" i="12"/>
  <c r="G87" i="12"/>
  <c r="G86" i="12"/>
  <c r="G83" i="12"/>
  <c r="G89" i="12"/>
  <c r="G85" i="12"/>
  <c r="G88" i="12"/>
  <c r="G82" i="12"/>
  <c r="E121" i="12"/>
  <c r="G126" i="12"/>
  <c r="H126" i="12" s="1"/>
  <c r="K126" i="12" s="1"/>
  <c r="Q83" i="12"/>
  <c r="Q85" i="12"/>
  <c r="Q89" i="12"/>
  <c r="Q87" i="12"/>
  <c r="Q84" i="12"/>
  <c r="Q86" i="12"/>
  <c r="Q88" i="12"/>
  <c r="Q82" i="12"/>
  <c r="W89" i="12"/>
  <c r="W86" i="12"/>
  <c r="W84" i="12"/>
  <c r="W88" i="12"/>
  <c r="W83" i="12"/>
  <c r="W85" i="12"/>
  <c r="W87" i="12"/>
  <c r="W82" i="12"/>
  <c r="O83" i="12"/>
  <c r="O85" i="12"/>
  <c r="O87" i="12"/>
  <c r="O89" i="12"/>
  <c r="O84" i="12"/>
  <c r="O86" i="12"/>
  <c r="O88" i="12"/>
  <c r="O82" i="12"/>
  <c r="G67" i="12"/>
  <c r="J67" i="12" s="1"/>
  <c r="M83" i="12"/>
  <c r="M85" i="12"/>
  <c r="M87" i="12"/>
  <c r="M89" i="12"/>
  <c r="M84" i="12"/>
  <c r="M86" i="12"/>
  <c r="M88" i="12"/>
  <c r="M82" i="12"/>
  <c r="J83" i="12"/>
  <c r="J84" i="12"/>
  <c r="J86" i="12"/>
  <c r="J88" i="12"/>
  <c r="J85" i="12"/>
  <c r="J87" i="12"/>
  <c r="J89" i="12"/>
  <c r="J82" i="12"/>
  <c r="I84" i="12"/>
  <c r="I86" i="12"/>
  <c r="I88" i="12"/>
  <c r="I83" i="12"/>
  <c r="I85" i="12"/>
  <c r="I87" i="12"/>
  <c r="I89" i="12"/>
  <c r="I82" i="12"/>
  <c r="K89" i="12"/>
  <c r="K88" i="12"/>
  <c r="K86" i="12"/>
  <c r="K84" i="12"/>
  <c r="K83" i="12"/>
  <c r="K85" i="12"/>
  <c r="K87" i="12"/>
  <c r="K82" i="12"/>
  <c r="E67" i="12"/>
  <c r="G141" i="12"/>
  <c r="H141" i="12" s="1"/>
  <c r="K141" i="12" s="1"/>
  <c r="E142" i="12"/>
  <c r="U84" i="12"/>
  <c r="U86" i="12"/>
  <c r="U88" i="12"/>
  <c r="U83" i="12"/>
  <c r="U85" i="12"/>
  <c r="U87" i="12"/>
  <c r="U89" i="12"/>
  <c r="U82" i="12"/>
  <c r="E120" i="12"/>
  <c r="G120" i="12"/>
  <c r="C107" i="12"/>
  <c r="I107" i="12" s="1"/>
  <c r="C105" i="12"/>
  <c r="I105" i="12" s="1"/>
  <c r="E135" i="12"/>
  <c r="C100" i="12"/>
  <c r="I100" i="12" s="1"/>
  <c r="S87" i="12"/>
  <c r="S84" i="12"/>
  <c r="S83" i="12"/>
  <c r="S89" i="12"/>
  <c r="S88" i="12"/>
  <c r="S86" i="12"/>
  <c r="S85" i="12"/>
  <c r="S82" i="12"/>
  <c r="G128" i="12"/>
  <c r="H128" i="12" s="1"/>
  <c r="K128" i="12" s="1"/>
  <c r="E82" i="12"/>
  <c r="E85" i="12"/>
  <c r="E84" i="12"/>
  <c r="E83" i="12"/>
  <c r="E86" i="12"/>
  <c r="E89" i="12"/>
  <c r="E87" i="12"/>
  <c r="E88" i="12"/>
  <c r="G69" i="12"/>
  <c r="G64" i="12"/>
  <c r="J64" i="12" s="1"/>
  <c r="E70" i="12"/>
  <c r="C119" i="12"/>
  <c r="I119" i="12" s="1"/>
  <c r="E107" i="12"/>
  <c r="G66" i="12"/>
  <c r="E72" i="12"/>
  <c r="G72" i="12"/>
  <c r="G68" i="12"/>
  <c r="J68" i="12" s="1"/>
  <c r="C135" i="12"/>
  <c r="I135" i="12" s="1"/>
  <c r="G65" i="12"/>
  <c r="J65" i="12" s="1"/>
  <c r="E133" i="12"/>
  <c r="E63" i="12"/>
  <c r="G71" i="12"/>
  <c r="J71" i="12" s="1"/>
  <c r="G70" i="12"/>
  <c r="J70" i="12" s="1"/>
  <c r="G63" i="12"/>
  <c r="E113" i="12"/>
  <c r="J66" i="12"/>
  <c r="E114" i="12"/>
  <c r="E68" i="12"/>
  <c r="G98" i="11"/>
  <c r="J98" i="11" s="1"/>
  <c r="C66" i="11"/>
  <c r="I66" i="11" s="1"/>
  <c r="U85" i="11"/>
  <c r="U88" i="11"/>
  <c r="U87" i="11"/>
  <c r="U84" i="11"/>
  <c r="U83" i="11"/>
  <c r="U89" i="11"/>
  <c r="U86" i="11"/>
  <c r="G71" i="11"/>
  <c r="J71" i="11" s="1"/>
  <c r="E113" i="11"/>
  <c r="G113" i="11"/>
  <c r="E70" i="11"/>
  <c r="S85" i="11"/>
  <c r="S88" i="11"/>
  <c r="S84" i="11"/>
  <c r="S87" i="11"/>
  <c r="S83" i="11"/>
  <c r="S86" i="11"/>
  <c r="S89" i="11"/>
  <c r="G70" i="11"/>
  <c r="J70" i="11" s="1"/>
  <c r="S82" i="11"/>
  <c r="Q87" i="11"/>
  <c r="Q84" i="11"/>
  <c r="Q86" i="11"/>
  <c r="Q89" i="11"/>
  <c r="Q83" i="11"/>
  <c r="Q85" i="11"/>
  <c r="Q88" i="11"/>
  <c r="G69" i="11"/>
  <c r="J69" i="11" s="1"/>
  <c r="E69" i="11"/>
  <c r="G126" i="11"/>
  <c r="H126" i="11" s="1"/>
  <c r="K126" i="11" s="1"/>
  <c r="C70" i="11"/>
  <c r="I70" i="11" s="1"/>
  <c r="E98" i="11"/>
  <c r="E100" i="11"/>
  <c r="O84" i="11"/>
  <c r="O87" i="11"/>
  <c r="O83" i="11"/>
  <c r="O86" i="11"/>
  <c r="O89" i="11"/>
  <c r="O85" i="11"/>
  <c r="O88" i="11"/>
  <c r="G68" i="11"/>
  <c r="J68" i="11" s="1"/>
  <c r="U82" i="11"/>
  <c r="E87" i="11"/>
  <c r="E89" i="11"/>
  <c r="E84" i="11"/>
  <c r="E83" i="11"/>
  <c r="E86" i="11"/>
  <c r="E85" i="11"/>
  <c r="E88" i="11"/>
  <c r="G63" i="11"/>
  <c r="H75" i="11" s="1"/>
  <c r="C64" i="11"/>
  <c r="I64" i="11" s="1"/>
  <c r="G85" i="11"/>
  <c r="G88" i="11"/>
  <c r="G84" i="11"/>
  <c r="G87" i="11"/>
  <c r="G83" i="11"/>
  <c r="G86" i="11"/>
  <c r="G89" i="11"/>
  <c r="G64" i="11"/>
  <c r="J64" i="11" s="1"/>
  <c r="E114" i="11"/>
  <c r="C72" i="11"/>
  <c r="I72" i="11" s="1"/>
  <c r="E121" i="11"/>
  <c r="M88" i="11"/>
  <c r="M89" i="11"/>
  <c r="M83" i="11"/>
  <c r="M86" i="11"/>
  <c r="M85" i="11"/>
  <c r="M84" i="11"/>
  <c r="M87" i="11"/>
  <c r="G67" i="11"/>
  <c r="J67" i="11" s="1"/>
  <c r="E140" i="11"/>
  <c r="G140" i="11"/>
  <c r="K83" i="11"/>
  <c r="K86" i="11"/>
  <c r="K89" i="11"/>
  <c r="K85" i="11"/>
  <c r="K88" i="11"/>
  <c r="K84" i="11"/>
  <c r="K87" i="11"/>
  <c r="G66" i="11"/>
  <c r="J66" i="11" s="1"/>
  <c r="I85" i="11"/>
  <c r="I88" i="11"/>
  <c r="I87" i="11"/>
  <c r="I84" i="11"/>
  <c r="I86" i="11"/>
  <c r="I83" i="11"/>
  <c r="I89" i="11"/>
  <c r="G65" i="11"/>
  <c r="J65" i="11" s="1"/>
  <c r="Q82" i="11"/>
  <c r="E141" i="11"/>
  <c r="G141" i="11"/>
  <c r="C65" i="11"/>
  <c r="I65" i="11" s="1"/>
  <c r="E112" i="11"/>
  <c r="G112" i="11"/>
  <c r="W83" i="11"/>
  <c r="W86" i="11"/>
  <c r="W89" i="11"/>
  <c r="W85" i="11"/>
  <c r="W88" i="11"/>
  <c r="W84" i="11"/>
  <c r="W87" i="11"/>
  <c r="G72" i="11"/>
  <c r="J72" i="11" s="1"/>
  <c r="C68" i="11"/>
  <c r="I68" i="11" s="1"/>
  <c r="E134" i="11"/>
  <c r="G127" i="11"/>
  <c r="H127" i="11" s="1"/>
  <c r="K127" i="11" s="1"/>
  <c r="G128" i="11"/>
  <c r="J128" i="11" s="1"/>
  <c r="C67" i="11"/>
  <c r="I67" i="11" s="1"/>
  <c r="I82" i="11"/>
  <c r="M82" i="11"/>
  <c r="C63" i="11"/>
  <c r="I63" i="11" s="1"/>
  <c r="E82" i="11"/>
  <c r="E64" i="11"/>
  <c r="E105" i="11"/>
  <c r="E135" i="11"/>
  <c r="E99" i="11"/>
  <c r="E71" i="11"/>
  <c r="E64" i="12"/>
  <c r="E100" i="12"/>
  <c r="C112" i="11"/>
  <c r="I112" i="11" s="1"/>
  <c r="E72" i="11"/>
  <c r="J72" i="12"/>
  <c r="E98" i="12"/>
  <c r="E69" i="12"/>
  <c r="C113" i="11"/>
  <c r="I113" i="11" s="1"/>
  <c r="E65" i="11"/>
  <c r="C134" i="12"/>
  <c r="I134" i="12" s="1"/>
  <c r="J69" i="12"/>
  <c r="C98" i="11"/>
  <c r="I98" i="11" s="1"/>
  <c r="C134" i="11"/>
  <c r="I134" i="11" s="1"/>
  <c r="C140" i="11"/>
  <c r="I140" i="11" s="1"/>
  <c r="C98" i="12"/>
  <c r="I98" i="12" s="1"/>
  <c r="E67" i="11"/>
  <c r="D73" i="11"/>
  <c r="E134" i="12"/>
  <c r="E63" i="11"/>
  <c r="E71" i="12"/>
  <c r="E66" i="11"/>
  <c r="J120" i="12"/>
  <c r="E66" i="12"/>
  <c r="E68" i="11"/>
  <c r="C126" i="12"/>
  <c r="I126" i="12" s="1"/>
  <c r="C127" i="12"/>
  <c r="I127" i="12" s="1"/>
  <c r="C128" i="12"/>
  <c r="I128" i="12" s="1"/>
  <c r="E141" i="12"/>
  <c r="J99" i="11"/>
  <c r="H99" i="11"/>
  <c r="K99" i="11" s="1"/>
  <c r="J100" i="11"/>
  <c r="H100" i="11"/>
  <c r="K100" i="11" s="1"/>
  <c r="J133" i="12"/>
  <c r="H133" i="12"/>
  <c r="K133" i="12" s="1"/>
  <c r="J112" i="12"/>
  <c r="H112" i="12"/>
  <c r="K112" i="12" s="1"/>
  <c r="J99" i="12"/>
  <c r="H99" i="12"/>
  <c r="K99" i="12" s="1"/>
  <c r="J100" i="12"/>
  <c r="H100" i="12"/>
  <c r="K100" i="12" s="1"/>
  <c r="J135" i="12"/>
  <c r="H135" i="12"/>
  <c r="K135" i="12" s="1"/>
  <c r="J142" i="12"/>
  <c r="H142" i="12"/>
  <c r="K142" i="12" s="1"/>
  <c r="J119" i="12"/>
  <c r="H119" i="12"/>
  <c r="K119" i="12" s="1"/>
  <c r="C73" i="12"/>
  <c r="I63" i="12"/>
  <c r="F63" i="12"/>
  <c r="J106" i="12"/>
  <c r="H106" i="12"/>
  <c r="K106" i="12" s="1"/>
  <c r="H114" i="12"/>
  <c r="K114" i="12" s="1"/>
  <c r="J114" i="12"/>
  <c r="I64" i="12"/>
  <c r="F64" i="12"/>
  <c r="H64" i="12" s="1"/>
  <c r="K64" i="12" s="1"/>
  <c r="I72" i="12"/>
  <c r="F72" i="12"/>
  <c r="H72" i="12" s="1"/>
  <c r="K72" i="12" s="1"/>
  <c r="J98" i="12"/>
  <c r="H98" i="12"/>
  <c r="K98" i="12" s="1"/>
  <c r="J134" i="12"/>
  <c r="H134" i="12"/>
  <c r="K134" i="12" s="1"/>
  <c r="J121" i="12"/>
  <c r="H121" i="12"/>
  <c r="K121" i="12" s="1"/>
  <c r="I66" i="12"/>
  <c r="F66" i="12"/>
  <c r="H66" i="12" s="1"/>
  <c r="K66" i="12" s="1"/>
  <c r="I68" i="12"/>
  <c r="F68" i="12"/>
  <c r="H68" i="12" s="1"/>
  <c r="K68" i="12" s="1"/>
  <c r="F67" i="12"/>
  <c r="H67" i="12" s="1"/>
  <c r="K67" i="12" s="1"/>
  <c r="I67" i="12"/>
  <c r="J140" i="12"/>
  <c r="H140" i="12"/>
  <c r="K140" i="12" s="1"/>
  <c r="F69" i="12"/>
  <c r="I69" i="12"/>
  <c r="J105" i="12"/>
  <c r="H105" i="12"/>
  <c r="K105" i="12" s="1"/>
  <c r="J107" i="12"/>
  <c r="H107" i="12"/>
  <c r="K107" i="12" s="1"/>
  <c r="F70" i="12"/>
  <c r="I70" i="12"/>
  <c r="J63" i="12"/>
  <c r="J73" i="12" s="1"/>
  <c r="G73" i="12"/>
  <c r="F71" i="12"/>
  <c r="H71" i="12" s="1"/>
  <c r="K71" i="12" s="1"/>
  <c r="I71" i="12"/>
  <c r="I65" i="12"/>
  <c r="F65" i="12"/>
  <c r="J113" i="12"/>
  <c r="H113" i="12"/>
  <c r="K113" i="12" s="1"/>
  <c r="F71" i="11"/>
  <c r="I119" i="11"/>
  <c r="I135" i="11"/>
  <c r="I142" i="11"/>
  <c r="I121" i="11"/>
  <c r="I141" i="11"/>
  <c r="I120" i="11"/>
  <c r="F70" i="11"/>
  <c r="J106" i="11"/>
  <c r="H106" i="11"/>
  <c r="K106" i="11" s="1"/>
  <c r="J107" i="11"/>
  <c r="H107" i="11"/>
  <c r="K107" i="11" s="1"/>
  <c r="J105" i="11"/>
  <c r="H105" i="11"/>
  <c r="K105" i="11" s="1"/>
  <c r="I114" i="11"/>
  <c r="F69" i="11"/>
  <c r="J128" i="12" l="1"/>
  <c r="H65" i="12"/>
  <c r="K65" i="12" s="1"/>
  <c r="F72" i="11"/>
  <c r="H72" i="11" s="1"/>
  <c r="K72" i="11" s="1"/>
  <c r="H128" i="11"/>
  <c r="K128" i="11" s="1"/>
  <c r="H71" i="11"/>
  <c r="K71" i="11" s="1"/>
  <c r="J63" i="11"/>
  <c r="G75" i="11"/>
  <c r="F64" i="11"/>
  <c r="H64" i="11" s="1"/>
  <c r="K64" i="11" s="1"/>
  <c r="H69" i="11"/>
  <c r="K69" i="11" s="1"/>
  <c r="J127" i="11"/>
  <c r="F66" i="11"/>
  <c r="H66" i="11" s="1"/>
  <c r="K66" i="11" s="1"/>
  <c r="I73" i="11"/>
  <c r="F67" i="11"/>
  <c r="H67" i="11" s="1"/>
  <c r="K67" i="11" s="1"/>
  <c r="R86" i="12"/>
  <c r="R88" i="12"/>
  <c r="R87" i="12"/>
  <c r="R89" i="12"/>
  <c r="R83" i="12"/>
  <c r="R85" i="12"/>
  <c r="R84" i="12"/>
  <c r="R82" i="12"/>
  <c r="J141" i="12"/>
  <c r="J126" i="12"/>
  <c r="N83" i="12"/>
  <c r="N85" i="12"/>
  <c r="N87" i="12"/>
  <c r="N89" i="12"/>
  <c r="N86" i="12"/>
  <c r="N88" i="12"/>
  <c r="N84" i="12"/>
  <c r="N82" i="12"/>
  <c r="V89" i="12"/>
  <c r="V84" i="12"/>
  <c r="V86" i="12"/>
  <c r="V88" i="12"/>
  <c r="V83" i="12"/>
  <c r="V85" i="12"/>
  <c r="V87" i="12"/>
  <c r="V82" i="12"/>
  <c r="H70" i="12"/>
  <c r="K70" i="12" s="1"/>
  <c r="T84" i="12"/>
  <c r="T86" i="12"/>
  <c r="T88" i="12"/>
  <c r="T83" i="12"/>
  <c r="T85" i="12"/>
  <c r="T87" i="12"/>
  <c r="T89" i="12"/>
  <c r="T82" i="12"/>
  <c r="H84" i="12"/>
  <c r="H86" i="12"/>
  <c r="H88" i="12"/>
  <c r="H87" i="12"/>
  <c r="H89" i="12"/>
  <c r="H83" i="12"/>
  <c r="H85" i="12"/>
  <c r="H82" i="12"/>
  <c r="P83" i="12"/>
  <c r="P85" i="12"/>
  <c r="P87" i="12"/>
  <c r="P89" i="12"/>
  <c r="P84" i="12"/>
  <c r="P86" i="12"/>
  <c r="P88" i="12"/>
  <c r="P82" i="12"/>
  <c r="L85" i="12"/>
  <c r="L87" i="12"/>
  <c r="L89" i="12"/>
  <c r="L84" i="12"/>
  <c r="L86" i="12"/>
  <c r="L88" i="12"/>
  <c r="L83" i="12"/>
  <c r="L82" i="12"/>
  <c r="X83" i="12"/>
  <c r="X85" i="12"/>
  <c r="X87" i="12"/>
  <c r="X89" i="12"/>
  <c r="X84" i="12"/>
  <c r="X86" i="12"/>
  <c r="X88" i="12"/>
  <c r="X82" i="12"/>
  <c r="F88" i="12"/>
  <c r="F84" i="12"/>
  <c r="F87" i="12"/>
  <c r="F82" i="12"/>
  <c r="F85" i="12"/>
  <c r="F83" i="12"/>
  <c r="F86" i="12"/>
  <c r="F89" i="12"/>
  <c r="I73" i="12"/>
  <c r="H120" i="12"/>
  <c r="K120" i="12" s="1"/>
  <c r="E73" i="12"/>
  <c r="J126" i="11"/>
  <c r="H83" i="11"/>
  <c r="H89" i="11"/>
  <c r="H88" i="11"/>
  <c r="H87" i="11"/>
  <c r="H85" i="11"/>
  <c r="H84" i="11"/>
  <c r="H86" i="11"/>
  <c r="H82" i="11"/>
  <c r="X83" i="11"/>
  <c r="X86" i="11"/>
  <c r="X89" i="11"/>
  <c r="X85" i="11"/>
  <c r="X84" i="11"/>
  <c r="X88" i="11"/>
  <c r="X87" i="11"/>
  <c r="X82" i="11"/>
  <c r="R85" i="11"/>
  <c r="R84" i="11"/>
  <c r="R87" i="11"/>
  <c r="R83" i="11"/>
  <c r="R86" i="11"/>
  <c r="R89" i="11"/>
  <c r="R88" i="11"/>
  <c r="R82" i="11"/>
  <c r="F85" i="11"/>
  <c r="F84" i="11"/>
  <c r="F87" i="11"/>
  <c r="F83" i="11"/>
  <c r="F86" i="11"/>
  <c r="F89" i="11"/>
  <c r="F88" i="11"/>
  <c r="F82" i="11"/>
  <c r="P84" i="11"/>
  <c r="P87" i="11"/>
  <c r="P83" i="11"/>
  <c r="P86" i="11"/>
  <c r="P89" i="11"/>
  <c r="P85" i="11"/>
  <c r="P88" i="11"/>
  <c r="P82" i="11"/>
  <c r="N84" i="11"/>
  <c r="N83" i="11"/>
  <c r="N86" i="11"/>
  <c r="N89" i="11"/>
  <c r="N85" i="11"/>
  <c r="N88" i="11"/>
  <c r="N87" i="11"/>
  <c r="N82" i="11"/>
  <c r="J83" i="11"/>
  <c r="J86" i="11"/>
  <c r="J89" i="11"/>
  <c r="J85" i="11"/>
  <c r="J88" i="11"/>
  <c r="J84" i="11"/>
  <c r="J87" i="11"/>
  <c r="J82" i="11"/>
  <c r="F63" i="11"/>
  <c r="H63" i="11" s="1"/>
  <c r="K63" i="11" s="1"/>
  <c r="F68" i="11"/>
  <c r="H68" i="11" s="1"/>
  <c r="K68" i="11" s="1"/>
  <c r="C73" i="11"/>
  <c r="L83" i="11"/>
  <c r="L86" i="11"/>
  <c r="L89" i="11"/>
  <c r="L88" i="11"/>
  <c r="L85" i="11"/>
  <c r="L84" i="11"/>
  <c r="L87" i="11"/>
  <c r="L82" i="11"/>
  <c r="V83" i="11"/>
  <c r="V86" i="11"/>
  <c r="V85" i="11"/>
  <c r="V88" i="11"/>
  <c r="V84" i="11"/>
  <c r="V87" i="11"/>
  <c r="V89" i="11"/>
  <c r="V82" i="11"/>
  <c r="K98" i="11"/>
  <c r="F65" i="11"/>
  <c r="H65" i="11" s="1"/>
  <c r="K65" i="11" s="1"/>
  <c r="T85" i="11"/>
  <c r="T88" i="11"/>
  <c r="T84" i="11"/>
  <c r="T86" i="11"/>
  <c r="T89" i="11"/>
  <c r="T83" i="11"/>
  <c r="T87" i="11"/>
  <c r="T82" i="11"/>
  <c r="H98" i="11"/>
  <c r="H70" i="11"/>
  <c r="K70" i="11" s="1"/>
  <c r="G73" i="11"/>
  <c r="J73" i="11"/>
  <c r="H69" i="12"/>
  <c r="K69" i="12" s="1"/>
  <c r="E73" i="11"/>
  <c r="H63" i="12"/>
  <c r="F73" i="12"/>
  <c r="J120" i="11"/>
  <c r="H120" i="11"/>
  <c r="K120" i="11" s="1"/>
  <c r="J119" i="11"/>
  <c r="H119" i="11"/>
  <c r="K119" i="11" s="1"/>
  <c r="J113" i="11"/>
  <c r="H113" i="11"/>
  <c r="K113" i="11" s="1"/>
  <c r="J141" i="11"/>
  <c r="H141" i="11"/>
  <c r="K141" i="11" s="1"/>
  <c r="J140" i="11"/>
  <c r="H140" i="11"/>
  <c r="K140" i="11" s="1"/>
  <c r="J121" i="11"/>
  <c r="H121" i="11"/>
  <c r="K121" i="11" s="1"/>
  <c r="J133" i="11"/>
  <c r="H133" i="11"/>
  <c r="K133" i="11" s="1"/>
  <c r="J142" i="11"/>
  <c r="H142" i="11"/>
  <c r="K142" i="11" s="1"/>
  <c r="J134" i="11"/>
  <c r="H134" i="11"/>
  <c r="K134" i="11" s="1"/>
  <c r="H114" i="11"/>
  <c r="K114" i="11" s="1"/>
  <c r="J114" i="11"/>
  <c r="J112" i="11"/>
  <c r="H112" i="11"/>
  <c r="K112" i="11" s="1"/>
  <c r="J135" i="11"/>
  <c r="H135" i="11"/>
  <c r="K135" i="11" s="1"/>
  <c r="F73" i="11" l="1"/>
  <c r="K63" i="12"/>
  <c r="K73" i="12" s="1"/>
  <c r="H73" i="12"/>
  <c r="K73" i="11"/>
  <c r="H73" i="11"/>
</calcChain>
</file>

<file path=xl/sharedStrings.xml><?xml version="1.0" encoding="utf-8"?>
<sst xmlns="http://schemas.openxmlformats.org/spreadsheetml/2006/main" count="643" uniqueCount="171">
  <si>
    <t>Period</t>
  </si>
  <si>
    <t>Annual Dollar View</t>
  </si>
  <si>
    <t>Monthly Dollar View</t>
  </si>
  <si>
    <t>Grant Number</t>
  </si>
  <si>
    <t>Percent View</t>
  </si>
  <si>
    <t>Capped Monthly Rate</t>
  </si>
  <si>
    <t>Annual Salary Cap</t>
  </si>
  <si>
    <t>Salary Cap Calculator for Determining Salary/Effort Distribution</t>
  </si>
  <si>
    <t>Salary Cap</t>
  </si>
  <si>
    <t>Monthly Rate</t>
  </si>
  <si>
    <t>FY 2016</t>
  </si>
  <si>
    <t>FY 2015</t>
  </si>
  <si>
    <t>1/11/15 -- 1/9/16</t>
  </si>
  <si>
    <t>FY 2014</t>
  </si>
  <si>
    <t>1/12/14 -- 1/10/15</t>
  </si>
  <si>
    <t>FY 2012/13</t>
  </si>
  <si>
    <t>12/23/11--1/11/14</t>
  </si>
  <si>
    <t>FY 2010/11</t>
  </si>
  <si>
    <t>10/1/10-9/30/11</t>
  </si>
  <si>
    <t>1/10/16 -- 1/7/17</t>
  </si>
  <si>
    <t>Salary Cap Chart (Executive Level II)</t>
  </si>
  <si>
    <t>FY 2017</t>
  </si>
  <si>
    <t xml:space="preserve">The Salary Cap Calculator is a tool designed to assist you in determining:  </t>
  </si>
  <si>
    <t>Calendar Year Salary</t>
  </si>
  <si>
    <t>Nine Month Salary</t>
  </si>
  <si>
    <t>%Effort                Over the Cap - Cost Share</t>
  </si>
  <si>
    <t>$ Amount   Over the Cap- Cost Share</t>
  </si>
  <si>
    <t>Am I Over the NIH Monthly Cap Rate?</t>
  </si>
  <si>
    <t>TOTALS:</t>
  </si>
  <si>
    <t>Salary</t>
  </si>
  <si>
    <t>.</t>
  </si>
  <si>
    <r>
      <t xml:space="preserve">All cells highlighted in </t>
    </r>
    <r>
      <rPr>
        <b/>
        <sz val="12"/>
        <color rgb="FF0070C0"/>
        <rFont val="Arial"/>
        <family val="2"/>
      </rPr>
      <t xml:space="preserve">blue </t>
    </r>
    <r>
      <rPr>
        <sz val="12"/>
        <rFont val="Arial"/>
        <family val="2"/>
      </rPr>
      <t>may</t>
    </r>
    <r>
      <rPr>
        <b/>
        <sz val="12"/>
        <color rgb="FF0070C0"/>
        <rFont val="Arial"/>
        <family val="2"/>
      </rPr>
      <t xml:space="preserve"> </t>
    </r>
    <r>
      <rPr>
        <sz val="12"/>
        <rFont val="Arial"/>
        <family val="2"/>
      </rPr>
      <t>require input from user</t>
    </r>
  </si>
  <si>
    <t>For each grant enter the grant number and the effort percentage below.  The percentage breakdown for effort and dollar amount will auto populate in the NIH Salary Cap Calculator</t>
  </si>
  <si>
    <t>Faculty is not over the salary cap, no further action required.</t>
  </si>
  <si>
    <t>FY 2018</t>
  </si>
  <si>
    <t xml:space="preserve">  1/8/17 -- 1/6/18</t>
  </si>
  <si>
    <t>FY2017</t>
  </si>
  <si>
    <t>1/8/17 -- 1/6/18</t>
  </si>
  <si>
    <t>FY 2019</t>
  </si>
  <si>
    <t xml:space="preserve">  1/7/18 -- 1/5/19</t>
  </si>
  <si>
    <t xml:space="preserve"> 1/7/18 -- 1/5/19</t>
  </si>
  <si>
    <t>FY 2020</t>
  </si>
  <si>
    <t xml:space="preserve"> 1/6/19 -- 1/4/20</t>
  </si>
  <si>
    <t xml:space="preserve">  1/6/19 -- 1/4/20</t>
  </si>
  <si>
    <t xml:space="preserve">Enter the pertinent Salary Cap in the blue box, the Monthly Cap Rate will auto-populate. </t>
  </si>
  <si>
    <t>2nd Shift Differential</t>
  </si>
  <si>
    <t>3rd Shift Differential</t>
  </si>
  <si>
    <t>Academic Pay Adjustment</t>
  </si>
  <si>
    <t>Academic Pay - Amount Earned</t>
  </si>
  <si>
    <t>Adjunct Pay</t>
  </si>
  <si>
    <t>Advisor Pay</t>
  </si>
  <si>
    <t>After Hours Call Coverage</t>
  </si>
  <si>
    <t>America Reads Work Study</t>
  </si>
  <si>
    <t>AP Sabbatical Leave 50%</t>
  </si>
  <si>
    <t>AP Sabbatical Leave - Variable</t>
  </si>
  <si>
    <t>Campus Y Work Study</t>
  </si>
  <si>
    <t>Clinical Shift Differential</t>
  </si>
  <si>
    <t>Consultant Fees</t>
  </si>
  <si>
    <t>CRNA Late Pay</t>
  </si>
  <si>
    <t>Double Time</t>
  </si>
  <si>
    <t>ER Shift Differential</t>
  </si>
  <si>
    <t>Faculty Supplemental Salary</t>
  </si>
  <si>
    <t>Federal Work Study - Biweekly</t>
  </si>
  <si>
    <t>Federal Work Study - Monthly</t>
  </si>
  <si>
    <t>Federal Work Study - Monthly Rollover</t>
  </si>
  <si>
    <t>Funeral Leave</t>
  </si>
  <si>
    <t>Holiday</t>
  </si>
  <si>
    <t>HR Approved Time Off</t>
  </si>
  <si>
    <t>Infusions</t>
  </si>
  <si>
    <t>Jury Duty</t>
  </si>
  <si>
    <t>Location Differential</t>
  </si>
  <si>
    <t>Location On Call</t>
  </si>
  <si>
    <t>Lump Sum in Lieu of Raise</t>
  </si>
  <si>
    <t>Miscellaneous Other (In PARS)</t>
  </si>
  <si>
    <t>Nurse Pract. After Hours O/C</t>
  </si>
  <si>
    <t>Nurse Pract. Weekend O/C</t>
  </si>
  <si>
    <t>Nursing Clinical Ladder</t>
  </si>
  <si>
    <t>On-Call/Beeper Pay</t>
  </si>
  <si>
    <t>Other Shift Differential  </t>
  </si>
  <si>
    <t>Overnight Differential</t>
  </si>
  <si>
    <t>Overtime</t>
  </si>
  <si>
    <t>PAP Sabbatical Leave 50%</t>
  </si>
  <si>
    <t>Patient Care Coverage</t>
  </si>
  <si>
    <t>Project Pay</t>
  </si>
  <si>
    <t>Regular</t>
  </si>
  <si>
    <t>Regular Additional Salary - Exception</t>
  </si>
  <si>
    <t>Sabbatical Leave 50%</t>
  </si>
  <si>
    <t>Sabbatical Leave - Variable</t>
  </si>
  <si>
    <t>Sick</t>
  </si>
  <si>
    <t>St. Peters In-Patient Coverage</t>
  </si>
  <si>
    <t>Summer Research</t>
  </si>
  <si>
    <t>Summer School</t>
  </si>
  <si>
    <t>Temp Pay Adjustment</t>
  </si>
  <si>
    <t>Treatment Center Shift</t>
  </si>
  <si>
    <t>Vacation</t>
  </si>
  <si>
    <t>Vacation Payout on Termination</t>
  </si>
  <si>
    <t>Weekend Clinic Support</t>
  </si>
  <si>
    <t>Pay Components Included in Salary Cap Calculations</t>
  </si>
  <si>
    <t>See tab "Pay Components for Salary Cap" to see additional pay components calculated into the salary cap total.</t>
  </si>
  <si>
    <t>Monthly Sal Cap Pay =</t>
  </si>
  <si>
    <t>Pay Components Included in Effort Calculation</t>
  </si>
  <si>
    <t>$ Amount to Grant</t>
  </si>
  <si>
    <t>$ Amount to             Grant</t>
  </si>
  <si>
    <t>%Effort Charged to Grant</t>
  </si>
  <si>
    <t>FY 2021</t>
  </si>
  <si>
    <t xml:space="preserve"> 1/5/20 -- 1/2/21</t>
  </si>
  <si>
    <t xml:space="preserve">  1/5/20 -- 1/2/21</t>
  </si>
  <si>
    <t>Salary Plan</t>
  </si>
  <si>
    <t xml:space="preserve">Annual Salary Plan = </t>
  </si>
  <si>
    <t>Monthly Salary Amount =</t>
  </si>
  <si>
    <t>Personal Time Off</t>
  </si>
  <si>
    <t>Power Plant Premium</t>
  </si>
  <si>
    <t>Sleep Technician Lead</t>
  </si>
  <si>
    <t>Additional Pay Components Subject to Cap</t>
  </si>
  <si>
    <t>Pay Component Totals for PAA Pay Period</t>
  </si>
  <si>
    <t>Other Base Component 1</t>
  </si>
  <si>
    <t>Other Base Component 2</t>
  </si>
  <si>
    <t>Other Base Component 3</t>
  </si>
  <si>
    <t>Faculty Supp Salary</t>
  </si>
  <si>
    <t>Reg Addl Salary-Exception</t>
  </si>
  <si>
    <t>Other Addl Component 1</t>
  </si>
  <si>
    <t>Other Addl Component 2</t>
  </si>
  <si>
    <t>Other Addl Component 3</t>
  </si>
  <si>
    <t>% Effort</t>
  </si>
  <si>
    <t>Enter Monthly Pay Amounts</t>
  </si>
  <si>
    <t>To Grant</t>
  </si>
  <si>
    <t>Over Cap</t>
  </si>
  <si>
    <t>Link to Guidance for Additional Pay on Sponsored Funds</t>
  </si>
  <si>
    <t xml:space="preserve">Note that this is the percentage of effort that Workday will attribute to this worker's salary plan if additional pay components remain constant through the effort certification period. Effort attributed to sponsored awards should be contained in this percentage, unless the department has obtained approval to include additional pay as part of a sponsored project. </t>
  </si>
  <si>
    <t>Note: These values are only correct for those grants that fall under the cap entered in cell A11. To determine the values needed for a grant with a different cap, update A11 and reference the new values generated for that grant.</t>
  </si>
  <si>
    <t>Period Activity Pay</t>
  </si>
  <si>
    <t>Sum of Salary Amounts</t>
  </si>
  <si>
    <t>1.  If an employee's pay exceeds an imposed salary cap.</t>
  </si>
  <si>
    <t>3.  The appropriate values to use when submitting a Payroll Accounting Adjustment.</t>
  </si>
  <si>
    <t>2.  How payroll expense will be charged to awards in a worker's Costing Allocation.</t>
  </si>
  <si>
    <t>For PCAs, leave blue subfields at $0. 
For PAAs, enter amounts paid for pay components that comprise salary. Salary amount will re-calculate based on other values entered.</t>
  </si>
  <si>
    <r>
      <t>For PCAs, enter the worker's % effort.
For PAAs, enter the</t>
    </r>
    <r>
      <rPr>
        <i/>
        <sz val="11"/>
        <color theme="0"/>
        <rFont val="Arial"/>
        <family val="2"/>
      </rPr>
      <t xml:space="preserve"> </t>
    </r>
    <r>
      <rPr>
        <u/>
        <sz val="11"/>
        <color theme="0"/>
        <rFont val="Arial"/>
        <family val="2"/>
      </rPr>
      <t>NEW</t>
    </r>
    <r>
      <rPr>
        <sz val="11"/>
        <color theme="0"/>
        <rFont val="Arial"/>
        <family val="2"/>
      </rPr>
      <t xml:space="preserve"> % effort values you wish to be reflected after completing the PAA.</t>
    </r>
  </si>
  <si>
    <r>
      <t xml:space="preserve">This tool can be used to forecast monthly results for </t>
    </r>
    <r>
      <rPr>
        <b/>
        <sz val="11"/>
        <color rgb="FF7030A0"/>
        <rFont val="Arial"/>
        <family val="2"/>
      </rPr>
      <t>PCAs</t>
    </r>
    <r>
      <rPr>
        <sz val="11"/>
        <rFont val="Arial"/>
        <family val="2"/>
      </rPr>
      <t xml:space="preserve">, and calculate corrections for the purpose of submitting </t>
    </r>
    <r>
      <rPr>
        <b/>
        <sz val="11"/>
        <color rgb="FF7030A0"/>
        <rFont val="Arial"/>
        <family val="2"/>
      </rPr>
      <t>PAAs</t>
    </r>
    <r>
      <rPr>
        <sz val="11"/>
        <rFont val="Arial"/>
        <family val="2"/>
      </rPr>
      <t xml:space="preserve">. Pay close attention to notes in </t>
    </r>
    <r>
      <rPr>
        <b/>
        <sz val="11"/>
        <color rgb="FF7030A0"/>
        <rFont val="Arial"/>
        <family val="2"/>
      </rPr>
      <t>purple</t>
    </r>
    <r>
      <rPr>
        <sz val="11"/>
        <rFont val="Arial"/>
        <family val="2"/>
      </rPr>
      <t xml:space="preserve"> to complete the form based on your needs.</t>
    </r>
  </si>
  <si>
    <t>Enter Grant Identifier</t>
  </si>
  <si>
    <t>Salary Cap Calculator</t>
  </si>
  <si>
    <t>Effective % Total Effort</t>
  </si>
  <si>
    <t>Effort on PCA for Faculty Supp Salary</t>
  </si>
  <si>
    <t>$ Amount Over the Cap- Cost Share</t>
  </si>
  <si>
    <t>For Salary Pay Components:</t>
  </si>
  <si>
    <t>Effort % on PCA for Salary</t>
  </si>
  <si>
    <t xml:space="preserve"> </t>
  </si>
  <si>
    <t>For Faculty Supp. Salary Component:</t>
  </si>
  <si>
    <t>For Reg. Salary - Exception Component:</t>
  </si>
  <si>
    <t>Reg. Salary - Exception</t>
  </si>
  <si>
    <t>For Project Pay Component:</t>
  </si>
  <si>
    <t>For Period Activity Pay Component:</t>
  </si>
  <si>
    <t>For Other Add'l Component 1:</t>
  </si>
  <si>
    <t>Other Add'l Component 1</t>
  </si>
  <si>
    <t>For Other Add'l Component 2:</t>
  </si>
  <si>
    <t>Other Add'l Component 2</t>
  </si>
  <si>
    <t>For Other Add'l Component 3:</t>
  </si>
  <si>
    <t>Other Add'l Component 3</t>
  </si>
  <si>
    <t>Corrected Values to Enter in PAA - Salary Components</t>
  </si>
  <si>
    <t>The values highlighted in green below are the appropriate values to be entered for PAAs involving additional pay components based on the effort percentages to the left.</t>
  </si>
  <si>
    <t xml:space="preserve">Last updated 01/13/22.  If you need changes made to this template, please contact SPA. </t>
  </si>
  <si>
    <t xml:space="preserve">  1/3/21 -- 1/1/22</t>
  </si>
  <si>
    <t>FY 2022</t>
  </si>
  <si>
    <t xml:space="preserve"> 1/3/21 -- 1/1/22</t>
  </si>
  <si>
    <t xml:space="preserve">Last updated 02/10/22.  If you need changes made to this template, please contact SPA. </t>
  </si>
  <si>
    <t>Name:</t>
  </si>
  <si>
    <r>
      <rPr>
        <b/>
        <sz val="10"/>
        <rFont val="Arial"/>
        <family val="2"/>
      </rPr>
      <t>Note:</t>
    </r>
    <r>
      <rPr>
        <sz val="10"/>
        <rFont val="Arial"/>
        <family val="2"/>
      </rPr>
      <t xml:space="preserve"> If this PAA is not adjusting expense amounts charged to grants subject to a salary cap, enter your name below to certify that no salary cap calculations are needed. Use this when solely adjusting related worktags (e.g. fund, function, program, etc.) for a grant, or when the payroll expense being adjusted is not associated with a grant subject to salary cap.
</t>
    </r>
    <r>
      <rPr>
        <b/>
        <i/>
        <sz val="10"/>
        <rFont val="Arial"/>
        <family val="2"/>
      </rPr>
      <t>I certify that the associated PAA does not adjust amounts charged on any grants subject to salary cap.</t>
    </r>
  </si>
  <si>
    <t>12 Month Salary Cap</t>
  </si>
  <si>
    <t>Desired Salary Cap for Calculation</t>
  </si>
  <si>
    <t>FY 2023</t>
  </si>
  <si>
    <t xml:space="preserve">  1/1/23 -- </t>
  </si>
  <si>
    <t xml:space="preserve">  1/2/22 -- 12/31/22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</si>
</sst>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8" formatCode="&quot;$&quot;#,##0.00_);[Red]\(&quot;$&quot;#,##0.00\)"/>
    <numFmt numFmtId="44" formatCode="_(&quot;$&quot;* #,##0.00_);_(&quot;$&quot;* \(#,##0.00\);_(&quot;$&quot;* &quot;-&quot;??_);_(@_)"/>
    <numFmt numFmtId="164" formatCode="&quot;$&quot;#,##0.00"/>
    <numFmt numFmtId="165" formatCode="&quot;$&quot;#,##0"/>
    <numFmt numFmtId="166" formatCode="0.000%"/>
  </numFmts>
  <fonts count="27" x14ac:knownFonts="1">
    <font>
      <sz val="10"/>
      <name val="Arial"/>
      <family val="2"/>
    </font>
    <font>
      <sz val="10"/>
      <name val="Arial"/>
      <family val="2"/>
    </font>
    <font>
      <b/>
      <sz val="10"/>
      <name val="Arial"/>
      <family val="2"/>
    </font>
    <font>
      <b/>
      <sz val="11"/>
      <name val="Arial"/>
      <family val="2"/>
    </font>
    <font>
      <sz val="10"/>
      <name val="Arial Black"/>
      <family val="2"/>
    </font>
    <font>
      <b/>
      <sz val="12"/>
      <name val="Arial"/>
      <family val="2"/>
    </font>
    <font>
      <b/>
      <sz val="12"/>
      <color theme="0"/>
      <name val="Arial"/>
      <family val="2"/>
    </font>
    <font>
      <sz val="12"/>
      <name val="Arial"/>
      <family val="2"/>
    </font>
    <font>
      <b/>
      <sz val="12"/>
      <color rgb="FF0070C0"/>
      <name val="Arial"/>
      <family val="2"/>
    </font>
    <font>
      <sz val="16"/>
      <name val="Arial Black"/>
      <family val="2"/>
    </font>
    <font>
      <sz val="11"/>
      <name val="Arial"/>
      <family val="2"/>
    </font>
    <font>
      <sz val="10"/>
      <color rgb="FFFF0000"/>
      <name val="Arial Black"/>
      <family val="2"/>
    </font>
    <font>
      <b/>
      <sz val="11"/>
      <color theme="0"/>
      <name val="Arial"/>
      <family val="2"/>
    </font>
    <font>
      <b/>
      <sz val="10"/>
      <color theme="0"/>
      <name val="Arial Black"/>
      <family val="2"/>
    </font>
    <font>
      <i/>
      <sz val="9"/>
      <name val="Arial"/>
      <family val="2"/>
    </font>
    <font>
      <u/>
      <sz val="10"/>
      <color theme="10"/>
      <name val="Arial"/>
      <family val="2"/>
    </font>
    <font>
      <i/>
      <sz val="10"/>
      <name val="Arial"/>
      <family val="2"/>
    </font>
    <font>
      <b/>
      <i/>
      <sz val="10"/>
      <name val="Arial"/>
      <family val="2"/>
    </font>
    <font>
      <b/>
      <i/>
      <sz val="10"/>
      <color theme="0"/>
      <name val="Arial"/>
      <family val="2"/>
    </font>
    <font>
      <b/>
      <sz val="14"/>
      <name val="Arial"/>
      <family val="2"/>
    </font>
    <font>
      <sz val="10"/>
      <color theme="0"/>
      <name val="Arial"/>
      <family val="2"/>
    </font>
    <font>
      <sz val="11"/>
      <color theme="0"/>
      <name val="Arial"/>
      <family val="2"/>
    </font>
    <font>
      <i/>
      <sz val="11"/>
      <color theme="0"/>
      <name val="Arial"/>
      <family val="2"/>
    </font>
    <font>
      <u/>
      <sz val="11"/>
      <color theme="0"/>
      <name val="Arial"/>
      <family val="2"/>
    </font>
    <font>
      <b/>
      <sz val="11"/>
      <color rgb="FF7030A0"/>
      <name val="Arial"/>
      <family val="2"/>
    </font>
    <font>
      <i/>
      <sz val="11"/>
      <name val="Arial"/>
      <family val="2"/>
    </font>
    <font>
      <b/>
      <sz val="16"/>
      <name val="Arial"/>
      <family val="2"/>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249977111117893"/>
        <bgColor indexed="64"/>
      </patternFill>
    </fill>
    <fill>
      <patternFill patternType="solid">
        <fgColor theme="0" tint="-0.14999847407452621"/>
        <bgColor indexed="64"/>
      </patternFill>
    </fill>
    <fill>
      <patternFill patternType="gray0625">
        <fgColor theme="0" tint="-0.499984740745262"/>
        <bgColor indexed="65"/>
      </patternFill>
    </fill>
    <fill>
      <patternFill patternType="solid">
        <fgColor rgb="FFFF0000"/>
        <bgColor indexed="64"/>
      </patternFill>
    </fill>
    <fill>
      <patternFill patternType="solid">
        <fgColor theme="0" tint="-0.14999847407452621"/>
        <bgColor rgb="FF0070C0"/>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7030A0"/>
        <bgColor indexed="64"/>
      </patternFill>
    </fill>
    <fill>
      <patternFill patternType="solid">
        <fgColor rgb="FF0070C0"/>
        <bgColor indexed="64"/>
      </patternFill>
    </fill>
  </fills>
  <borders count="91">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theme="0"/>
      </left>
      <right/>
      <top/>
      <bottom style="thin">
        <color theme="0"/>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bottom style="medium">
        <color auto="1"/>
      </bottom>
      <diagonal/>
    </border>
    <border>
      <left style="medium">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hair">
        <color rgb="FF0070C0"/>
      </left>
      <right style="medium">
        <color auto="1"/>
      </right>
      <top style="hair">
        <color rgb="FF0070C0"/>
      </top>
      <bottom style="hair">
        <color rgb="FF0070C0"/>
      </bottom>
      <diagonal/>
    </border>
    <border>
      <left style="thin">
        <color auto="1"/>
      </left>
      <right style="thin">
        <color auto="1"/>
      </right>
      <top style="thin">
        <color auto="1"/>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hair">
        <color auto="1"/>
      </bottom>
      <diagonal/>
    </border>
    <border>
      <left style="dotted">
        <color rgb="FF0070C0"/>
      </left>
      <right/>
      <top/>
      <bottom/>
      <diagonal/>
    </border>
    <border>
      <left style="hair">
        <color auto="1"/>
      </left>
      <right/>
      <top style="hair">
        <color auto="1"/>
      </top>
      <bottom/>
      <diagonal/>
    </border>
    <border>
      <left/>
      <right style="hair">
        <color auto="1"/>
      </right>
      <top style="hair">
        <color auto="1"/>
      </top>
      <bottom/>
      <diagonal/>
    </border>
    <border>
      <left style="hair">
        <color rgb="FFC00000"/>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style="hair">
        <color rgb="FFC00000"/>
      </right>
      <top/>
      <bottom style="hair">
        <color rgb="FFC00000"/>
      </bottom>
      <diagonal/>
    </border>
    <border>
      <left style="medium">
        <color auto="1"/>
      </left>
      <right/>
      <top style="medium">
        <color auto="1"/>
      </top>
      <bottom style="dotted">
        <color rgb="FF0070C0"/>
      </bottom>
      <diagonal/>
    </border>
    <border>
      <left style="thin">
        <color indexed="64"/>
      </left>
      <right style="medium">
        <color auto="1"/>
      </right>
      <top style="medium">
        <color auto="1"/>
      </top>
      <bottom style="dotted">
        <color rgb="FF0070C0"/>
      </bottom>
      <diagonal/>
    </border>
    <border>
      <left style="thin">
        <color indexed="64"/>
      </left>
      <right style="medium">
        <color auto="1"/>
      </right>
      <top/>
      <bottom style="medium">
        <color auto="1"/>
      </bottom>
      <diagonal/>
    </border>
    <border>
      <left style="dotted">
        <color rgb="FF0070C0"/>
      </left>
      <right/>
      <top style="dotted">
        <color rgb="FF0070C0"/>
      </top>
      <bottom/>
      <diagonal/>
    </border>
    <border>
      <left/>
      <right/>
      <top style="dotted">
        <color rgb="FF0070C0"/>
      </top>
      <bottom/>
      <diagonal/>
    </border>
    <border>
      <left/>
      <right style="dotted">
        <color rgb="FF0070C0"/>
      </right>
      <top style="dotted">
        <color rgb="FF0070C0"/>
      </top>
      <bottom/>
      <diagonal/>
    </border>
    <border>
      <left style="dotted">
        <color rgb="FF0070C0"/>
      </left>
      <right/>
      <top/>
      <bottom style="dotted">
        <color rgb="FF0070C0"/>
      </bottom>
      <diagonal/>
    </border>
    <border>
      <left/>
      <right/>
      <top/>
      <bottom style="dotted">
        <color rgb="FF0070C0"/>
      </bottom>
      <diagonal/>
    </border>
    <border>
      <left/>
      <right style="dotted">
        <color rgb="FF0070C0"/>
      </right>
      <top/>
      <bottom style="dotted">
        <color rgb="FF0070C0"/>
      </bottom>
      <diagonal/>
    </border>
    <border>
      <left/>
      <right style="dotted">
        <color rgb="FF0070C0"/>
      </right>
      <top/>
      <bottom/>
      <diagonal/>
    </border>
    <border>
      <left style="medium">
        <color auto="1"/>
      </left>
      <right/>
      <top style="hair">
        <color auto="1"/>
      </top>
      <bottom style="thin">
        <color indexed="64"/>
      </bottom>
      <diagonal/>
    </border>
    <border>
      <left style="hair">
        <color auto="1"/>
      </left>
      <right style="hair">
        <color auto="1"/>
      </right>
      <top/>
      <bottom style="thin">
        <color auto="1"/>
      </bottom>
      <diagonal/>
    </border>
    <border>
      <left/>
      <right style="medium">
        <color auto="1"/>
      </right>
      <top style="hair">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auto="1"/>
      </left>
      <right style="medium">
        <color indexed="64"/>
      </right>
      <top style="thin">
        <color auto="1"/>
      </top>
      <bottom/>
      <diagonal/>
    </border>
    <border>
      <left style="hair">
        <color auto="1"/>
      </left>
      <right style="medium">
        <color indexed="64"/>
      </right>
      <top style="hair">
        <color auto="1"/>
      </top>
      <bottom style="hair">
        <color auto="1"/>
      </bottom>
      <diagonal/>
    </border>
    <border>
      <left style="hair">
        <color auto="1"/>
      </left>
      <right style="medium">
        <color indexed="64"/>
      </right>
      <top style="thin">
        <color auto="1"/>
      </top>
      <bottom style="medium">
        <color indexed="64"/>
      </bottom>
      <diagonal/>
    </border>
    <border>
      <left style="medium">
        <color indexed="64"/>
      </left>
      <right style="dotted">
        <color theme="0" tint="-0.249977111117893"/>
      </right>
      <top style="medium">
        <color indexed="64"/>
      </top>
      <bottom style="dotted">
        <color theme="0" tint="-0.249977111117893"/>
      </bottom>
      <diagonal/>
    </border>
    <border>
      <left style="dotted">
        <color theme="0" tint="-0.249977111117893"/>
      </left>
      <right style="medium">
        <color indexed="64"/>
      </right>
      <top style="medium">
        <color indexed="64"/>
      </top>
      <bottom style="dotted">
        <color theme="0" tint="-0.249977111117893"/>
      </bottom>
      <diagonal/>
    </border>
    <border>
      <left style="medium">
        <color indexed="64"/>
      </left>
      <right style="dotted">
        <color theme="0" tint="-0.249977111117893"/>
      </right>
      <top style="dotted">
        <color theme="0" tint="-0.249977111117893"/>
      </top>
      <bottom style="dotted">
        <color theme="0" tint="-0.249977111117893"/>
      </bottom>
      <diagonal/>
    </border>
    <border>
      <left style="dotted">
        <color theme="0" tint="-0.249977111117893"/>
      </left>
      <right style="medium">
        <color indexed="64"/>
      </right>
      <top style="dotted">
        <color theme="0" tint="-0.249977111117893"/>
      </top>
      <bottom style="dotted">
        <color theme="0" tint="-0.249977111117893"/>
      </bottom>
      <diagonal/>
    </border>
    <border>
      <left style="hair">
        <color rgb="FF0070C0"/>
      </left>
      <right style="medium">
        <color indexed="64"/>
      </right>
      <top style="medium">
        <color indexed="64"/>
      </top>
      <bottom style="hair">
        <color rgb="FF0070C0"/>
      </bottom>
      <diagonal/>
    </border>
    <border>
      <left/>
      <right/>
      <top/>
      <bottom style="thin">
        <color theme="0"/>
      </bottom>
      <diagonal/>
    </border>
    <border>
      <left style="thin">
        <color auto="1"/>
      </left>
      <right style="thin">
        <color auto="1"/>
      </right>
      <top/>
      <bottom/>
      <diagonal/>
    </border>
    <border>
      <left style="thin">
        <color auto="1"/>
      </left>
      <right style="medium">
        <color auto="1"/>
      </right>
      <top/>
      <bottom/>
      <diagonal/>
    </border>
    <border>
      <left style="hair">
        <color auto="1"/>
      </left>
      <right style="medium">
        <color indexed="64"/>
      </right>
      <top style="medium">
        <color indexed="64"/>
      </top>
      <bottom/>
      <diagonal/>
    </border>
    <border>
      <left style="thin">
        <color auto="1"/>
      </left>
      <right style="thin">
        <color auto="1"/>
      </right>
      <top style="medium">
        <color indexed="64"/>
      </top>
      <bottom/>
      <diagonal/>
    </border>
    <border>
      <left style="thin">
        <color auto="1"/>
      </left>
      <right style="medium">
        <color auto="1"/>
      </right>
      <top style="medium">
        <color indexed="64"/>
      </top>
      <bottom/>
      <diagonal/>
    </border>
    <border>
      <left style="thin">
        <color auto="1"/>
      </left>
      <right style="thin">
        <color auto="1"/>
      </right>
      <top style="medium">
        <color indexed="64"/>
      </top>
      <bottom style="hair">
        <color auto="1"/>
      </bottom>
      <diagonal/>
    </border>
    <border>
      <left style="medium">
        <color indexed="64"/>
      </left>
      <right style="thin">
        <color theme="0"/>
      </right>
      <top/>
      <bottom style="thin">
        <color theme="0"/>
      </bottom>
      <diagonal/>
    </border>
    <border>
      <left style="medium">
        <color indexed="64"/>
      </left>
      <right style="thin">
        <color theme="0"/>
      </right>
      <top/>
      <bottom style="medium">
        <color indexed="64"/>
      </bottom>
      <diagonal/>
    </border>
    <border>
      <left style="thin">
        <color theme="0"/>
      </left>
      <right/>
      <top/>
      <bottom style="medium">
        <color indexed="64"/>
      </bottom>
      <diagonal/>
    </border>
    <border>
      <left style="medium">
        <color auto="1"/>
      </left>
      <right/>
      <top style="hair">
        <color auto="1"/>
      </top>
      <bottom style="medium">
        <color indexed="64"/>
      </bottom>
      <diagonal/>
    </border>
    <border>
      <left style="hair">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auto="1"/>
      </right>
      <top style="hair">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theme="0"/>
      </left>
      <right style="medium">
        <color indexed="64"/>
      </right>
      <top/>
      <bottom style="thin">
        <color theme="0"/>
      </bottom>
      <diagonal/>
    </border>
    <border>
      <left style="thin">
        <color theme="0"/>
      </left>
      <right style="medium">
        <color indexed="64"/>
      </right>
      <top/>
      <bottom style="medium">
        <color indexed="64"/>
      </bottom>
      <diagonal/>
    </border>
    <border>
      <left style="medium">
        <color indexed="64"/>
      </left>
      <right style="dotted">
        <color theme="0" tint="-0.249977111117893"/>
      </right>
      <top style="dotted">
        <color theme="0" tint="-0.249977111117893"/>
      </top>
      <bottom style="medium">
        <color indexed="64"/>
      </bottom>
      <diagonal/>
    </border>
    <border>
      <left style="dotted">
        <color theme="0" tint="-0.249977111117893"/>
      </left>
      <right style="medium">
        <color indexed="64"/>
      </right>
      <top style="dotted">
        <color theme="0" tint="-0.249977111117893"/>
      </top>
      <bottom style="medium">
        <color indexed="64"/>
      </bottom>
      <diagonal/>
    </border>
  </borders>
  <cellStyleXfs count="4">
    <xf numFmtId="0" fontId="0" fillId="0" borderId="0"/>
    <xf numFmtId="9" fontId="1" fillId="0" borderId="0" applyFont="0" applyFill="0" applyBorder="0" applyAlignment="0" applyProtection="0"/>
    <xf numFmtId="0" fontId="15" fillId="0" borderId="0" applyNumberFormat="0" applyFill="0" applyBorder="0" applyAlignment="0" applyProtection="0"/>
    <xf numFmtId="44" fontId="1" fillId="0" borderId="0" applyFont="0" applyFill="0" applyBorder="0" applyAlignment="0" applyProtection="0"/>
  </cellStyleXfs>
  <cellXfs count="268">
    <xf numFmtId="0" fontId="0" fillId="0" borderId="0" xfId="0"/>
    <xf numFmtId="0" fontId="0" fillId="2" borderId="0" xfId="0" applyFill="1"/>
    <xf numFmtId="164" fontId="0" fillId="2" borderId="0" xfId="0" applyNumberFormat="1" applyFill="1"/>
    <xf numFmtId="0" fontId="1" fillId="2" borderId="0" xfId="0" applyFont="1" applyFill="1"/>
    <xf numFmtId="0" fontId="0" fillId="0" borderId="8" xfId="0" applyBorder="1"/>
    <xf numFmtId="0" fontId="0" fillId="2" borderId="9" xfId="0" applyFill="1" applyBorder="1"/>
    <xf numFmtId="0" fontId="2" fillId="2" borderId="11" xfId="0" applyFont="1" applyFill="1" applyBorder="1" applyAlignment="1">
      <alignment horizontal="center" vertical="center"/>
    </xf>
    <xf numFmtId="0" fontId="0" fillId="0" borderId="10" xfId="0" applyBorder="1"/>
    <xf numFmtId="0" fontId="0" fillId="2" borderId="11" xfId="0" applyFill="1" applyBorder="1"/>
    <xf numFmtId="0" fontId="0" fillId="2" borderId="0" xfId="0" applyFill="1" applyAlignment="1">
      <alignment horizontal="center" vertical="center" wrapText="1"/>
    </xf>
    <xf numFmtId="0" fontId="7" fillId="2" borderId="0" xfId="0" applyFont="1" applyFill="1"/>
    <xf numFmtId="0" fontId="1" fillId="2" borderId="0" xfId="0" applyFont="1" applyFill="1" applyAlignment="1">
      <alignment horizontal="center" vertical="center" wrapText="1"/>
    </xf>
    <xf numFmtId="0" fontId="9" fillId="2" borderId="0" xfId="0" applyFont="1" applyFill="1"/>
    <xf numFmtId="0" fontId="2" fillId="0" borderId="3" xfId="0" applyFont="1" applyBorder="1" applyAlignment="1">
      <alignment horizontal="center"/>
    </xf>
    <xf numFmtId="0" fontId="7" fillId="0" borderId="0" xfId="0" applyFont="1" applyAlignment="1">
      <alignment horizontal="left" wrapText="1"/>
    </xf>
    <xf numFmtId="164" fontId="0" fillId="2" borderId="10" xfId="0" applyNumberFormat="1" applyFill="1" applyBorder="1"/>
    <xf numFmtId="0" fontId="0" fillId="0" borderId="18" xfId="0" applyBorder="1" applyAlignment="1">
      <alignment horizontal="center"/>
    </xf>
    <xf numFmtId="8" fontId="0" fillId="0" borderId="24" xfId="0" applyNumberFormat="1" applyBorder="1"/>
    <xf numFmtId="0" fontId="1" fillId="0" borderId="18" xfId="0" applyFont="1" applyBorder="1" applyAlignment="1">
      <alignment horizontal="center"/>
    </xf>
    <xf numFmtId="0" fontId="1" fillId="0" borderId="9" xfId="0" applyFont="1" applyBorder="1" applyAlignment="1">
      <alignment horizontal="center"/>
    </xf>
    <xf numFmtId="8" fontId="0" fillId="0" borderId="8" xfId="0" applyNumberFormat="1" applyBorder="1"/>
    <xf numFmtId="0" fontId="2" fillId="0" borderId="18" xfId="0" applyFont="1" applyBorder="1" applyAlignment="1">
      <alignment horizontal="center"/>
    </xf>
    <xf numFmtId="0" fontId="2" fillId="0" borderId="24" xfId="0" applyFont="1" applyBorder="1" applyAlignment="1">
      <alignment horizontal="center"/>
    </xf>
    <xf numFmtId="0" fontId="0" fillId="2" borderId="11" xfId="0" applyFill="1" applyBorder="1" applyAlignment="1">
      <alignment horizontal="center" vertical="center" wrapText="1"/>
    </xf>
    <xf numFmtId="0" fontId="0" fillId="0" borderId="12" xfId="0" applyBorder="1" applyAlignment="1">
      <alignment horizontal="center" vertical="center" wrapText="1"/>
    </xf>
    <xf numFmtId="5" fontId="0" fillId="0" borderId="26" xfId="0" applyNumberFormat="1" applyBorder="1" applyAlignment="1">
      <alignment horizontal="center"/>
    </xf>
    <xf numFmtId="5" fontId="0" fillId="0" borderId="27" xfId="0" applyNumberFormat="1" applyBorder="1" applyAlignment="1">
      <alignment horizontal="center"/>
    </xf>
    <xf numFmtId="0" fontId="10" fillId="2" borderId="0" xfId="0" applyFont="1" applyFill="1"/>
    <xf numFmtId="9" fontId="0" fillId="2" borderId="0" xfId="0" applyNumberFormat="1" applyFill="1"/>
    <xf numFmtId="164" fontId="6" fillId="0" borderId="10" xfId="0" applyNumberFormat="1" applyFont="1" applyBorder="1" applyAlignment="1">
      <alignment horizontal="center" vertical="center"/>
    </xf>
    <xf numFmtId="164" fontId="5" fillId="0" borderId="31" xfId="0" applyNumberFormat="1" applyFont="1" applyBorder="1" applyAlignment="1">
      <alignment horizontal="center" vertical="center"/>
    </xf>
    <xf numFmtId="0" fontId="10" fillId="0" borderId="0" xfId="0" applyFont="1" applyAlignment="1">
      <alignment horizontal="left" vertical="center" wrapText="1"/>
    </xf>
    <xf numFmtId="10" fontId="0" fillId="3" borderId="29" xfId="1" applyNumberFormat="1" applyFont="1" applyFill="1" applyBorder="1" applyAlignment="1">
      <alignment horizontal="center"/>
    </xf>
    <xf numFmtId="164" fontId="0" fillId="3" borderId="28" xfId="0" applyNumberFormat="1" applyFill="1" applyBorder="1" applyAlignment="1">
      <alignment horizontal="center"/>
    </xf>
    <xf numFmtId="10" fontId="3" fillId="0" borderId="16" xfId="1" applyNumberFormat="1" applyFont="1" applyBorder="1" applyAlignment="1">
      <alignment horizontal="center" vertical="center"/>
    </xf>
    <xf numFmtId="164" fontId="3" fillId="0" borderId="15" xfId="0" applyNumberFormat="1" applyFont="1" applyBorder="1" applyAlignment="1">
      <alignment horizontal="center" vertical="center"/>
    </xf>
    <xf numFmtId="164" fontId="0" fillId="3" borderId="33" xfId="0" applyNumberFormat="1" applyFill="1" applyBorder="1" applyAlignment="1">
      <alignment horizontal="center"/>
    </xf>
    <xf numFmtId="164" fontId="3" fillId="0" borderId="32" xfId="0" applyNumberFormat="1" applyFont="1" applyBorder="1" applyAlignment="1">
      <alignment horizontal="center" vertical="center"/>
    </xf>
    <xf numFmtId="164" fontId="3" fillId="0" borderId="34" xfId="0" applyNumberFormat="1" applyFont="1" applyBorder="1" applyAlignment="1">
      <alignment horizontal="center" vertical="center"/>
    </xf>
    <xf numFmtId="0" fontId="0" fillId="0" borderId="35" xfId="0" applyBorder="1" applyAlignment="1">
      <alignment horizontal="center" vertical="center" wrapText="1"/>
    </xf>
    <xf numFmtId="0" fontId="0" fillId="8" borderId="11" xfId="0" applyFill="1" applyBorder="1" applyAlignment="1">
      <alignment horizontal="center" vertical="center" wrapText="1"/>
    </xf>
    <xf numFmtId="164" fontId="0" fillId="8" borderId="29" xfId="1" applyNumberFormat="1" applyFont="1" applyFill="1" applyBorder="1" applyAlignment="1">
      <alignment horizontal="center"/>
    </xf>
    <xf numFmtId="164" fontId="3" fillId="8" borderId="16" xfId="1" applyNumberFormat="1" applyFont="1" applyFill="1" applyBorder="1" applyAlignment="1">
      <alignment horizontal="center" vertical="center"/>
    </xf>
    <xf numFmtId="0" fontId="5" fillId="0" borderId="45" xfId="0" applyFont="1" applyBorder="1" applyAlignment="1">
      <alignment horizontal="center"/>
    </xf>
    <xf numFmtId="0" fontId="5" fillId="0" borderId="46" xfId="0" applyFont="1" applyBorder="1"/>
    <xf numFmtId="0" fontId="3" fillId="2" borderId="0" xfId="0" applyFont="1" applyFill="1"/>
    <xf numFmtId="0" fontId="0" fillId="2" borderId="0" xfId="0" applyFill="1" applyAlignment="1">
      <alignment horizontal="center" vertical="top"/>
    </xf>
    <xf numFmtId="0" fontId="0" fillId="2" borderId="0" xfId="0" applyFill="1" applyAlignment="1">
      <alignment vertical="top"/>
    </xf>
    <xf numFmtId="0" fontId="0" fillId="2" borderId="0" xfId="0" applyFill="1" applyAlignment="1">
      <alignment vertical="center"/>
    </xf>
    <xf numFmtId="0" fontId="3" fillId="0" borderId="2" xfId="0" applyFont="1" applyBorder="1" applyAlignment="1">
      <alignment horizontal="center" vertical="center" wrapText="1"/>
    </xf>
    <xf numFmtId="0" fontId="14" fillId="2" borderId="0" xfId="0" applyFont="1" applyFill="1"/>
    <xf numFmtId="165" fontId="6" fillId="4" borderId="9" xfId="0" applyNumberFormat="1" applyFont="1" applyFill="1" applyBorder="1" applyAlignment="1" applyProtection="1">
      <alignment horizontal="center" vertical="center"/>
      <protection locked="0"/>
    </xf>
    <xf numFmtId="164" fontId="6" fillId="4" borderId="10" xfId="0" applyNumberFormat="1" applyFont="1" applyFill="1" applyBorder="1" applyAlignment="1" applyProtection="1">
      <alignment horizontal="center" vertical="center"/>
      <protection locked="0"/>
    </xf>
    <xf numFmtId="0" fontId="0" fillId="0" borderId="0" xfId="0" applyProtection="1">
      <protection locked="0"/>
    </xf>
    <xf numFmtId="0" fontId="2" fillId="0" borderId="22" xfId="0" applyFont="1" applyBorder="1" applyAlignment="1">
      <alignment horizontal="left"/>
    </xf>
    <xf numFmtId="14" fontId="0" fillId="0" borderId="11" xfId="0" applyNumberFormat="1" applyBorder="1" applyAlignment="1">
      <alignment horizontal="left"/>
    </xf>
    <xf numFmtId="164" fontId="0" fillId="0" borderId="10" xfId="0" applyNumberFormat="1" applyBorder="1" applyAlignment="1">
      <alignment horizontal="right"/>
    </xf>
    <xf numFmtId="165" fontId="0" fillId="2" borderId="26" xfId="0" applyNumberFormat="1" applyFill="1" applyBorder="1" applyAlignment="1">
      <alignment horizontal="center"/>
    </xf>
    <xf numFmtId="165" fontId="0" fillId="2" borderId="56" xfId="0" applyNumberFormat="1" applyFill="1" applyBorder="1" applyAlignment="1">
      <alignment horizontal="center"/>
    </xf>
    <xf numFmtId="0" fontId="2" fillId="0" borderId="25" xfId="0" applyFont="1" applyBorder="1" applyAlignment="1">
      <alignment horizontal="center"/>
    </xf>
    <xf numFmtId="0" fontId="2" fillId="0" borderId="23" xfId="0" applyFont="1" applyBorder="1" applyAlignment="1">
      <alignment horizontal="center"/>
    </xf>
    <xf numFmtId="0" fontId="0" fillId="2" borderId="55" xfId="0" applyFill="1" applyBorder="1"/>
    <xf numFmtId="164" fontId="0" fillId="2" borderId="57" xfId="0" applyNumberFormat="1" applyFill="1" applyBorder="1"/>
    <xf numFmtId="164" fontId="0" fillId="2" borderId="25" xfId="0" applyNumberFormat="1" applyFill="1" applyBorder="1" applyAlignment="1">
      <alignment horizontal="center"/>
    </xf>
    <xf numFmtId="164" fontId="0" fillId="2" borderId="23" xfId="0" applyNumberFormat="1" applyFill="1" applyBorder="1"/>
    <xf numFmtId="165" fontId="0" fillId="2" borderId="0" xfId="0" applyNumberFormat="1" applyFill="1" applyAlignment="1">
      <alignment horizontal="center"/>
    </xf>
    <xf numFmtId="0" fontId="2" fillId="2" borderId="22" xfId="0" applyFont="1" applyFill="1" applyBorder="1"/>
    <xf numFmtId="0" fontId="2" fillId="0" borderId="0" xfId="0" applyFont="1"/>
    <xf numFmtId="164" fontId="5" fillId="9" borderId="47" xfId="0" applyNumberFormat="1" applyFont="1" applyFill="1" applyBorder="1" applyAlignment="1">
      <alignment horizontal="center" vertical="center"/>
    </xf>
    <xf numFmtId="9" fontId="5" fillId="0" borderId="31" xfId="1" applyFont="1" applyFill="1" applyBorder="1" applyAlignment="1">
      <alignment horizontal="center" vertical="center"/>
    </xf>
    <xf numFmtId="0" fontId="1" fillId="2" borderId="0" xfId="0" applyFont="1" applyFill="1" applyAlignment="1">
      <alignment horizontal="left" vertical="center" wrapText="1"/>
    </xf>
    <xf numFmtId="10" fontId="0" fillId="2" borderId="0" xfId="0" applyNumberFormat="1" applyFill="1"/>
    <xf numFmtId="0" fontId="0" fillId="0" borderId="0" xfId="0" applyAlignment="1">
      <alignment vertical="top"/>
    </xf>
    <xf numFmtId="0" fontId="0" fillId="2" borderId="10" xfId="0" applyFill="1" applyBorder="1"/>
    <xf numFmtId="0" fontId="16" fillId="2" borderId="11" xfId="0" applyFont="1" applyFill="1" applyBorder="1"/>
    <xf numFmtId="0" fontId="17" fillId="2" borderId="11" xfId="0" applyFont="1" applyFill="1" applyBorder="1" applyAlignment="1">
      <alignment horizontal="center" vertical="center"/>
    </xf>
    <xf numFmtId="0" fontId="3" fillId="0" borderId="58" xfId="0" applyFont="1" applyBorder="1" applyAlignment="1">
      <alignment horizontal="center"/>
    </xf>
    <xf numFmtId="0" fontId="0" fillId="2" borderId="58" xfId="0" applyFill="1" applyBorder="1" applyAlignment="1">
      <alignment horizontal="center"/>
    </xf>
    <xf numFmtId="0" fontId="0" fillId="0" borderId="11" xfId="0" applyBorder="1"/>
    <xf numFmtId="0" fontId="0" fillId="2" borderId="59" xfId="0" applyFill="1" applyBorder="1"/>
    <xf numFmtId="0" fontId="0" fillId="2" borderId="60" xfId="0" applyFill="1" applyBorder="1"/>
    <xf numFmtId="0" fontId="0" fillId="2" borderId="61" xfId="0" applyFill="1" applyBorder="1"/>
    <xf numFmtId="0" fontId="0" fillId="5" borderId="11" xfId="0" applyFill="1" applyBorder="1" applyAlignment="1">
      <alignment horizontal="center" vertical="center" wrapText="1"/>
    </xf>
    <xf numFmtId="164" fontId="0" fillId="5" borderId="29" xfId="0" applyNumberFormat="1" applyFill="1" applyBorder="1" applyAlignment="1">
      <alignment horizontal="center"/>
    </xf>
    <xf numFmtId="164" fontId="3" fillId="5" borderId="9" xfId="0" applyNumberFormat="1" applyFont="1" applyFill="1" applyBorder="1" applyAlignment="1">
      <alignment horizontal="center" vertical="center"/>
    </xf>
    <xf numFmtId="0" fontId="0" fillId="0" borderId="62" xfId="0" applyBorder="1" applyAlignment="1">
      <alignment horizontal="center" vertical="center" wrapText="1"/>
    </xf>
    <xf numFmtId="10" fontId="0" fillId="3" borderId="63" xfId="1" applyNumberFormat="1" applyFont="1" applyFill="1" applyBorder="1" applyAlignment="1">
      <alignment horizontal="center"/>
    </xf>
    <xf numFmtId="10" fontId="3" fillId="0" borderId="64" xfId="1" applyNumberFormat="1" applyFont="1" applyBorder="1" applyAlignment="1">
      <alignment horizontal="center" vertical="center"/>
    </xf>
    <xf numFmtId="0" fontId="0" fillId="2" borderId="0" xfId="0" applyFill="1" applyAlignment="1">
      <alignment horizontal="right"/>
    </xf>
    <xf numFmtId="164" fontId="18" fillId="4" borderId="31" xfId="0" applyNumberFormat="1" applyFont="1" applyFill="1" applyBorder="1" applyAlignment="1">
      <alignment horizontal="center" vertical="center"/>
    </xf>
    <xf numFmtId="164" fontId="2" fillId="0" borderId="31" xfId="0" applyNumberFormat="1" applyFont="1" applyBorder="1" applyAlignment="1">
      <alignment horizontal="center" vertical="center"/>
    </xf>
    <xf numFmtId="164" fontId="5" fillId="0" borderId="10" xfId="0" applyNumberFormat="1" applyFont="1" applyBorder="1" applyAlignment="1" applyProtection="1">
      <alignment horizontal="center" vertical="center"/>
      <protection locked="0"/>
    </xf>
    <xf numFmtId="164" fontId="17" fillId="0" borderId="31" xfId="0" applyNumberFormat="1" applyFont="1" applyBorder="1" applyAlignment="1">
      <alignment horizontal="center" vertical="center"/>
    </xf>
    <xf numFmtId="0" fontId="0" fillId="10" borderId="20" xfId="0" applyFill="1" applyBorder="1"/>
    <xf numFmtId="0" fontId="0" fillId="10" borderId="21" xfId="0" applyFill="1" applyBorder="1"/>
    <xf numFmtId="0" fontId="19" fillId="10" borderId="19" xfId="0" applyFont="1" applyFill="1" applyBorder="1"/>
    <xf numFmtId="0" fontId="0" fillId="10" borderId="11" xfId="0" applyFill="1" applyBorder="1"/>
    <xf numFmtId="0" fontId="0" fillId="10" borderId="0" xfId="0" applyFill="1"/>
    <xf numFmtId="0" fontId="0" fillId="10" borderId="10" xfId="0" applyFill="1" applyBorder="1"/>
    <xf numFmtId="0" fontId="0" fillId="2" borderId="68" xfId="0" applyFill="1" applyBorder="1"/>
    <xf numFmtId="0" fontId="0" fillId="2" borderId="67" xfId="0" applyFill="1" applyBorder="1"/>
    <xf numFmtId="0" fontId="0" fillId="11" borderId="67" xfId="0" applyFill="1" applyBorder="1"/>
    <xf numFmtId="0" fontId="0" fillId="11" borderId="68" xfId="0" applyFill="1" applyBorder="1"/>
    <xf numFmtId="0" fontId="16" fillId="2" borderId="0" xfId="0" applyFont="1" applyFill="1" applyAlignment="1">
      <alignment horizontal="right"/>
    </xf>
    <xf numFmtId="0" fontId="15" fillId="2" borderId="0" xfId="2" applyFill="1" applyBorder="1" applyAlignment="1">
      <alignment horizontal="left" vertical="center" wrapText="1"/>
    </xf>
    <xf numFmtId="0" fontId="2" fillId="2" borderId="19" xfId="0" applyFont="1" applyFill="1" applyBorder="1" applyAlignment="1">
      <alignment horizontal="center" vertical="center"/>
    </xf>
    <xf numFmtId="164" fontId="5" fillId="9" borderId="69" xfId="0" applyNumberFormat="1" applyFont="1" applyFill="1" applyBorder="1" applyAlignment="1">
      <alignment horizontal="center" vertical="center"/>
    </xf>
    <xf numFmtId="10" fontId="25" fillId="0" borderId="7" xfId="1" applyNumberFormat="1" applyFont="1" applyFill="1" applyBorder="1" applyAlignment="1" applyProtection="1">
      <alignment horizontal="center"/>
      <protection locked="0"/>
    </xf>
    <xf numFmtId="10" fontId="12" fillId="4" borderId="70" xfId="1" applyNumberFormat="1" applyFont="1" applyFill="1" applyBorder="1" applyProtection="1">
      <protection locked="0"/>
    </xf>
    <xf numFmtId="10" fontId="12" fillId="4" borderId="0" xfId="1" applyNumberFormat="1" applyFont="1" applyFill="1" applyBorder="1" applyProtection="1">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10" fontId="3" fillId="0" borderId="20" xfId="0" applyNumberFormat="1" applyFont="1" applyBorder="1" applyAlignment="1">
      <alignment horizontal="center" vertical="center" wrapText="1"/>
    </xf>
    <xf numFmtId="0" fontId="0" fillId="2" borderId="19" xfId="0" applyFill="1" applyBorder="1" applyAlignment="1">
      <alignment horizontal="center" vertical="center" wrapText="1"/>
    </xf>
    <xf numFmtId="0" fontId="0" fillId="0" borderId="73" xfId="0" applyBorder="1" applyAlignment="1">
      <alignment horizontal="center" vertical="center" wrapText="1"/>
    </xf>
    <xf numFmtId="0" fontId="0" fillId="8" borderId="19" xfId="0"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5" borderId="19" xfId="0" applyFill="1" applyBorder="1" applyAlignment="1">
      <alignment horizontal="center" vertical="center" wrapText="1"/>
    </xf>
    <xf numFmtId="0" fontId="0" fillId="0" borderId="76" xfId="0" applyBorder="1" applyAlignment="1">
      <alignment horizontal="center" vertical="center" wrapText="1"/>
    </xf>
    <xf numFmtId="0" fontId="12" fillId="4" borderId="77" xfId="0" applyFont="1" applyFill="1" applyBorder="1" applyProtection="1">
      <protection locked="0"/>
    </xf>
    <xf numFmtId="0" fontId="12" fillId="4" borderId="78" xfId="0" applyFont="1" applyFill="1" applyBorder="1" applyProtection="1">
      <protection locked="0"/>
    </xf>
    <xf numFmtId="10" fontId="12" fillId="4" borderId="17" xfId="1" applyNumberFormat="1" applyFont="1" applyFill="1" applyBorder="1" applyProtection="1">
      <protection locked="0"/>
    </xf>
    <xf numFmtId="10" fontId="25" fillId="0" borderId="79" xfId="1" applyNumberFormat="1" applyFont="1" applyFill="1" applyBorder="1" applyAlignment="1" applyProtection="1">
      <alignment horizontal="center"/>
      <protection locked="0"/>
    </xf>
    <xf numFmtId="10" fontId="0" fillId="3" borderId="80" xfId="1" applyNumberFormat="1" applyFont="1" applyFill="1" applyBorder="1" applyAlignment="1">
      <alignment horizontal="center"/>
    </xf>
    <xf numFmtId="10" fontId="0" fillId="3" borderId="81" xfId="1" applyNumberFormat="1" applyFont="1" applyFill="1" applyBorder="1" applyAlignment="1">
      <alignment horizontal="center"/>
    </xf>
    <xf numFmtId="164" fontId="0" fillId="8" borderId="80" xfId="1" applyNumberFormat="1" applyFont="1" applyFill="1" applyBorder="1" applyAlignment="1">
      <alignment horizontal="center"/>
    </xf>
    <xf numFmtId="164" fontId="0" fillId="3" borderId="82" xfId="0" applyNumberFormat="1" applyFill="1" applyBorder="1" applyAlignment="1">
      <alignment horizontal="center"/>
    </xf>
    <xf numFmtId="164" fontId="0" fillId="3" borderId="83" xfId="0" applyNumberFormat="1" applyFill="1" applyBorder="1" applyAlignment="1">
      <alignment horizontal="center"/>
    </xf>
    <xf numFmtId="164" fontId="0" fillId="5" borderId="80" xfId="0" applyNumberFormat="1" applyFill="1" applyBorder="1" applyAlignment="1">
      <alignment horizontal="center"/>
    </xf>
    <xf numFmtId="0" fontId="3" fillId="0" borderId="84" xfId="0" applyFont="1" applyBorder="1" applyAlignment="1">
      <alignment horizontal="center" vertical="center"/>
    </xf>
    <xf numFmtId="0" fontId="3" fillId="0" borderId="85" xfId="0" applyFont="1" applyBorder="1" applyAlignment="1">
      <alignment horizontal="right" vertical="center"/>
    </xf>
    <xf numFmtId="10" fontId="25" fillId="0" borderId="86" xfId="0" applyNumberFormat="1" applyFont="1" applyBorder="1" applyAlignment="1">
      <alignment horizontal="center" vertical="center"/>
    </xf>
    <xf numFmtId="10" fontId="3" fillId="0" borderId="21" xfId="0" applyNumberFormat="1" applyFont="1" applyBorder="1" applyAlignment="1">
      <alignment horizontal="center" vertical="center" wrapText="1"/>
    </xf>
    <xf numFmtId="10" fontId="25" fillId="0" borderId="87" xfId="1" applyNumberFormat="1" applyFont="1" applyFill="1" applyBorder="1" applyAlignment="1" applyProtection="1">
      <alignment horizontal="center"/>
      <protection locked="0"/>
    </xf>
    <xf numFmtId="10" fontId="25" fillId="0" borderId="88" xfId="1" applyNumberFormat="1" applyFont="1" applyFill="1" applyBorder="1" applyAlignment="1" applyProtection="1">
      <alignment horizontal="center"/>
      <protection locked="0"/>
    </xf>
    <xf numFmtId="10" fontId="3" fillId="0" borderId="86" xfId="0" applyNumberFormat="1" applyFont="1" applyBorder="1" applyAlignment="1">
      <alignment horizontal="right" vertical="center"/>
    </xf>
    <xf numFmtId="0" fontId="0" fillId="0" borderId="71" xfId="0" applyBorder="1" applyAlignment="1">
      <alignment horizontal="center" vertical="center" wrapText="1"/>
    </xf>
    <xf numFmtId="0" fontId="0" fillId="0" borderId="72" xfId="0" applyBorder="1" applyAlignment="1">
      <alignment horizontal="center" vertical="center" wrapText="1"/>
    </xf>
    <xf numFmtId="164" fontId="0" fillId="11" borderId="28" xfId="0" applyNumberFormat="1" applyFill="1" applyBorder="1" applyAlignment="1">
      <alignment horizontal="center"/>
    </xf>
    <xf numFmtId="164" fontId="0" fillId="11" borderId="83" xfId="0" applyNumberFormat="1" applyFill="1" applyBorder="1" applyAlignment="1">
      <alignment horizontal="center"/>
    </xf>
    <xf numFmtId="0" fontId="0" fillId="5" borderId="29" xfId="0" applyFill="1" applyBorder="1" applyAlignment="1">
      <alignment horizontal="center"/>
    </xf>
    <xf numFmtId="0" fontId="0" fillId="3" borderId="33" xfId="0" applyFill="1" applyBorder="1" applyAlignment="1">
      <alignment horizontal="center"/>
    </xf>
    <xf numFmtId="0" fontId="0" fillId="3" borderId="28" xfId="0" applyFill="1" applyBorder="1" applyAlignment="1">
      <alignment horizontal="center"/>
    </xf>
    <xf numFmtId="0" fontId="20" fillId="13" borderId="0" xfId="0" applyFont="1" applyFill="1"/>
    <xf numFmtId="164" fontId="0" fillId="11" borderId="67" xfId="0" applyNumberFormat="1" applyFill="1" applyBorder="1"/>
    <xf numFmtId="164" fontId="0" fillId="11" borderId="68" xfId="0" applyNumberFormat="1" applyFill="1" applyBorder="1"/>
    <xf numFmtId="164" fontId="0" fillId="2" borderId="67" xfId="0" applyNumberFormat="1" applyFill="1" applyBorder="1"/>
    <xf numFmtId="164" fontId="0" fillId="2" borderId="68" xfId="0" applyNumberFormat="1" applyFill="1" applyBorder="1"/>
    <xf numFmtId="164" fontId="0" fillId="11" borderId="89" xfId="0" applyNumberFormat="1" applyFill="1" applyBorder="1"/>
    <xf numFmtId="164" fontId="0" fillId="11" borderId="90" xfId="0" applyNumberFormat="1" applyFill="1" applyBorder="1"/>
    <xf numFmtId="164" fontId="0" fillId="2" borderId="89" xfId="0" applyNumberFormat="1" applyFill="1" applyBorder="1"/>
    <xf numFmtId="164" fontId="0" fillId="2" borderId="90" xfId="0" applyNumberFormat="1" applyFill="1" applyBorder="1"/>
    <xf numFmtId="164" fontId="0" fillId="11" borderId="33" xfId="0" applyNumberFormat="1" applyFill="1" applyBorder="1" applyAlignment="1">
      <alignment horizontal="center"/>
    </xf>
    <xf numFmtId="166" fontId="12" fillId="4" borderId="70" xfId="1" applyNumberFormat="1" applyFont="1" applyFill="1" applyBorder="1" applyProtection="1">
      <protection locked="0"/>
    </xf>
    <xf numFmtId="166" fontId="12" fillId="4" borderId="0" xfId="1" applyNumberFormat="1" applyFont="1" applyFill="1" applyBorder="1" applyProtection="1">
      <protection locked="0"/>
    </xf>
    <xf numFmtId="164" fontId="0" fillId="3" borderId="33" xfId="3" applyNumberFormat="1" applyFont="1" applyFill="1" applyBorder="1" applyAlignment="1">
      <alignment horizontal="center"/>
    </xf>
    <xf numFmtId="0" fontId="2" fillId="0" borderId="0" xfId="0" applyFont="1" applyAlignment="1">
      <alignment horizontal="center"/>
    </xf>
    <xf numFmtId="0" fontId="2" fillId="0" borderId="10" xfId="0" applyFont="1" applyBorder="1" applyAlignment="1">
      <alignment horizontal="center"/>
    </xf>
    <xf numFmtId="0" fontId="10" fillId="2" borderId="48" xfId="0" applyFont="1" applyFill="1" applyBorder="1" applyAlignment="1">
      <alignment horizontal="left" vertical="center" wrapText="1"/>
    </xf>
    <xf numFmtId="0" fontId="10" fillId="2" borderId="50"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54" xfId="0" applyFont="1" applyFill="1" applyBorder="1" applyAlignment="1">
      <alignment horizontal="left" vertical="center" wrapText="1"/>
    </xf>
    <xf numFmtId="0" fontId="10" fillId="2" borderId="51" xfId="0" applyFont="1" applyFill="1" applyBorder="1" applyAlignment="1">
      <alignment horizontal="left" vertical="center" wrapText="1"/>
    </xf>
    <xf numFmtId="0" fontId="10" fillId="2" borderId="53" xfId="0" applyFont="1" applyFill="1" applyBorder="1" applyAlignment="1">
      <alignment horizontal="left" vertical="center" wrapText="1"/>
    </xf>
    <xf numFmtId="0" fontId="10" fillId="2" borderId="0" xfId="0" applyFont="1" applyFill="1" applyAlignment="1">
      <alignment horizontal="left" wrapText="1"/>
    </xf>
    <xf numFmtId="0" fontId="5" fillId="0" borderId="6" xfId="0" applyFont="1" applyBorder="1" applyAlignment="1">
      <alignment horizontal="center"/>
    </xf>
    <xf numFmtId="0" fontId="5" fillId="0" borderId="4" xfId="0" applyFont="1" applyBorder="1" applyAlignment="1">
      <alignment horizontal="center"/>
    </xf>
    <xf numFmtId="0" fontId="0" fillId="2" borderId="48" xfId="0" applyFill="1" applyBorder="1" applyAlignment="1">
      <alignment horizontal="left" vertical="center" wrapText="1"/>
    </xf>
    <xf numFmtId="0" fontId="0" fillId="2" borderId="49" xfId="0" applyFill="1" applyBorder="1" applyAlignment="1">
      <alignment horizontal="left" vertical="center"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0" fontId="0" fillId="2" borderId="0" xfId="0" applyFill="1" applyAlignment="1">
      <alignment horizontal="left" vertical="center" wrapText="1"/>
    </xf>
    <xf numFmtId="0" fontId="0" fillId="2" borderId="54" xfId="0" applyFill="1" applyBorder="1" applyAlignment="1">
      <alignment horizontal="left" vertical="center" wrapText="1"/>
    </xf>
    <xf numFmtId="0" fontId="0" fillId="2" borderId="51" xfId="0" applyFill="1" applyBorder="1" applyAlignment="1">
      <alignment horizontal="left" vertical="center" wrapText="1"/>
    </xf>
    <xf numFmtId="0" fontId="0" fillId="2" borderId="52" xfId="0" applyFill="1" applyBorder="1" applyAlignment="1">
      <alignment horizontal="left" vertical="center" wrapText="1"/>
    </xf>
    <xf numFmtId="0" fontId="0" fillId="2" borderId="53" xfId="0" applyFill="1" applyBorder="1" applyAlignment="1">
      <alignment horizontal="left" vertical="center" wrapText="1"/>
    </xf>
    <xf numFmtId="0" fontId="2" fillId="2" borderId="0" xfId="0" applyFont="1" applyFill="1" applyAlignment="1">
      <alignment horizontal="left" vertical="top" wrapText="1"/>
    </xf>
    <xf numFmtId="0" fontId="2" fillId="2" borderId="17" xfId="0" applyFont="1" applyFill="1" applyBorder="1" applyAlignment="1">
      <alignment horizontal="left" vertical="top" wrapText="1"/>
    </xf>
    <xf numFmtId="0" fontId="3" fillId="0" borderId="6" xfId="0" applyFont="1" applyBorder="1" applyAlignment="1">
      <alignment horizontal="center"/>
    </xf>
    <xf numFmtId="0" fontId="3" fillId="0" borderId="4" xfId="0" applyFont="1" applyBorder="1" applyAlignment="1">
      <alignment horizontal="center"/>
    </xf>
    <xf numFmtId="0" fontId="1" fillId="2" borderId="48" xfId="2" applyFont="1" applyFill="1" applyBorder="1" applyAlignment="1">
      <alignment horizontal="left" vertical="center" wrapText="1"/>
    </xf>
    <xf numFmtId="0" fontId="1" fillId="2" borderId="49" xfId="2" applyFont="1" applyFill="1" applyBorder="1" applyAlignment="1">
      <alignment horizontal="left" vertical="center" wrapText="1"/>
    </xf>
    <xf numFmtId="0" fontId="1" fillId="2" borderId="50" xfId="2" applyFont="1" applyFill="1" applyBorder="1" applyAlignment="1">
      <alignment horizontal="left" vertical="center" wrapText="1"/>
    </xf>
    <xf numFmtId="0" fontId="1" fillId="2" borderId="36" xfId="2" applyFont="1" applyFill="1" applyBorder="1" applyAlignment="1">
      <alignment horizontal="left" vertical="center" wrapText="1"/>
    </xf>
    <xf numFmtId="0" fontId="1" fillId="2" borderId="0" xfId="2" applyFont="1" applyFill="1" applyBorder="1" applyAlignment="1">
      <alignment horizontal="left" vertical="center" wrapText="1"/>
    </xf>
    <xf numFmtId="0" fontId="1" fillId="2" borderId="54" xfId="2" applyFont="1" applyFill="1" applyBorder="1" applyAlignment="1">
      <alignment horizontal="left" vertical="center" wrapText="1"/>
    </xf>
    <xf numFmtId="0" fontId="1" fillId="2" borderId="51" xfId="2" applyFont="1" applyFill="1" applyBorder="1" applyAlignment="1">
      <alignment horizontal="left" vertical="center" wrapText="1"/>
    </xf>
    <xf numFmtId="0" fontId="1" fillId="2" borderId="52" xfId="2" applyFont="1" applyFill="1" applyBorder="1" applyAlignment="1">
      <alignment horizontal="left" vertical="center" wrapText="1"/>
    </xf>
    <xf numFmtId="0" fontId="1" fillId="2" borderId="53" xfId="2" applyFont="1" applyFill="1" applyBorder="1" applyAlignment="1">
      <alignment horizontal="left" vertical="center" wrapText="1"/>
    </xf>
    <xf numFmtId="0" fontId="20" fillId="12" borderId="60" xfId="0" applyFont="1" applyFill="1" applyBorder="1" applyAlignment="1">
      <alignment horizontal="center" vertical="center" wrapText="1"/>
    </xf>
    <xf numFmtId="0" fontId="15" fillId="2" borderId="0" xfId="2" applyFill="1" applyAlignment="1">
      <alignment horizontal="left" vertical="center"/>
    </xf>
    <xf numFmtId="0" fontId="15" fillId="2" borderId="48" xfId="2" applyFill="1" applyBorder="1" applyAlignment="1">
      <alignment horizontal="left" vertical="center" wrapText="1"/>
    </xf>
    <xf numFmtId="0" fontId="15" fillId="2" borderId="49" xfId="2" applyFill="1" applyBorder="1" applyAlignment="1">
      <alignment horizontal="left" vertical="center" wrapText="1"/>
    </xf>
    <xf numFmtId="0" fontId="15" fillId="2" borderId="50" xfId="2" applyFill="1" applyBorder="1" applyAlignment="1">
      <alignment horizontal="left" vertical="center" wrapText="1"/>
    </xf>
    <xf numFmtId="0" fontId="15" fillId="2" borderId="36" xfId="2" applyFill="1" applyBorder="1" applyAlignment="1">
      <alignment horizontal="left" vertical="center" wrapText="1"/>
    </xf>
    <xf numFmtId="0" fontId="15" fillId="2" borderId="0" xfId="2" applyFill="1" applyBorder="1" applyAlignment="1">
      <alignment horizontal="left" vertical="center" wrapText="1"/>
    </xf>
    <xf numFmtId="0" fontId="15" fillId="2" borderId="54" xfId="2" applyFill="1" applyBorder="1" applyAlignment="1">
      <alignment horizontal="left" vertical="center" wrapText="1"/>
    </xf>
    <xf numFmtId="0" fontId="15" fillId="2" borderId="51" xfId="2" applyFill="1" applyBorder="1" applyAlignment="1">
      <alignment horizontal="left" vertical="center" wrapText="1"/>
    </xf>
    <xf numFmtId="0" fontId="15" fillId="2" borderId="52" xfId="2" applyFill="1" applyBorder="1" applyAlignment="1">
      <alignment horizontal="left" vertical="center" wrapText="1"/>
    </xf>
    <xf numFmtId="0" fontId="15" fillId="2" borderId="53" xfId="2" applyFill="1" applyBorder="1" applyAlignment="1">
      <alignment horizontal="left" vertical="center" wrapText="1"/>
    </xf>
    <xf numFmtId="0" fontId="13" fillId="7" borderId="37" xfId="0" applyFont="1" applyFill="1" applyBorder="1" applyAlignment="1">
      <alignment horizontal="center" vertical="center"/>
    </xf>
    <xf numFmtId="0" fontId="13" fillId="7"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0" fillId="2" borderId="48" xfId="0" applyFill="1" applyBorder="1" applyAlignment="1">
      <alignment horizontal="left" vertical="top" wrapText="1"/>
    </xf>
    <xf numFmtId="0" fontId="0" fillId="2" borderId="49" xfId="0" applyFill="1" applyBorder="1" applyAlignment="1">
      <alignment horizontal="left" vertical="top" wrapText="1"/>
    </xf>
    <xf numFmtId="0" fontId="0" fillId="2" borderId="50" xfId="0" applyFill="1" applyBorder="1" applyAlignment="1">
      <alignment horizontal="left" vertical="top" wrapText="1"/>
    </xf>
    <xf numFmtId="0" fontId="0" fillId="2" borderId="36" xfId="0" applyFill="1" applyBorder="1" applyAlignment="1">
      <alignment horizontal="left" vertical="top" wrapText="1"/>
    </xf>
    <xf numFmtId="0" fontId="0" fillId="2" borderId="0" xfId="0" applyFill="1" applyAlignment="1">
      <alignment horizontal="left" vertical="top" wrapText="1"/>
    </xf>
    <xf numFmtId="0" fontId="0" fillId="2" borderId="54" xfId="0" applyFill="1" applyBorder="1" applyAlignment="1">
      <alignment horizontal="left" vertical="top" wrapText="1"/>
    </xf>
    <xf numFmtId="0" fontId="0" fillId="2" borderId="51" xfId="0" applyFill="1" applyBorder="1" applyAlignment="1">
      <alignment horizontal="left" vertical="top" wrapText="1"/>
    </xf>
    <xf numFmtId="0" fontId="0" fillId="2" borderId="52" xfId="0" applyFill="1" applyBorder="1" applyAlignment="1">
      <alignment horizontal="left" vertical="top" wrapText="1"/>
    </xf>
    <xf numFmtId="0" fontId="0" fillId="2" borderId="53" xfId="0" applyFill="1" applyBorder="1" applyAlignment="1">
      <alignment horizontal="left" vertical="top" wrapText="1"/>
    </xf>
    <xf numFmtId="0" fontId="0" fillId="2" borderId="65" xfId="0" applyFill="1" applyBorder="1" applyAlignment="1">
      <alignment horizontal="center"/>
    </xf>
    <xf numFmtId="0" fontId="0" fillId="2" borderId="66" xfId="0" applyFill="1" applyBorder="1" applyAlignment="1">
      <alignment horizontal="center"/>
    </xf>
    <xf numFmtId="0" fontId="0" fillId="11" borderId="65" xfId="0" applyFill="1" applyBorder="1" applyAlignment="1">
      <alignment horizontal="center"/>
    </xf>
    <xf numFmtId="0" fontId="0" fillId="11" borderId="66" xfId="0" applyFill="1" applyBorder="1" applyAlignment="1">
      <alignment horizontal="center"/>
    </xf>
    <xf numFmtId="0" fontId="3" fillId="2" borderId="0" xfId="0" applyFont="1" applyFill="1" applyAlignment="1">
      <alignment horizontal="center"/>
    </xf>
    <xf numFmtId="0" fontId="21" fillId="12" borderId="19"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21" xfId="0" applyFont="1" applyFill="1" applyBorder="1" applyAlignment="1">
      <alignment horizontal="center" vertical="center" wrapText="1"/>
    </xf>
    <xf numFmtId="0" fontId="21" fillId="12" borderId="9" xfId="0" applyFont="1" applyFill="1" applyBorder="1" applyAlignment="1">
      <alignment horizontal="center" vertical="center" wrapText="1"/>
    </xf>
    <xf numFmtId="0" fontId="21" fillId="12" borderId="17" xfId="0" applyFont="1" applyFill="1" applyBorder="1" applyAlignment="1">
      <alignment horizontal="center" vertical="center" wrapText="1"/>
    </xf>
    <xf numFmtId="0" fontId="21" fillId="12" borderId="8" xfId="0" applyFont="1" applyFill="1" applyBorder="1" applyAlignment="1">
      <alignment horizontal="center" vertical="center" wrapText="1"/>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6" fillId="0" borderId="18" xfId="0" applyFont="1" applyBorder="1" applyAlignment="1">
      <alignment horizontal="left" vertical="center" wrapText="1"/>
    </xf>
    <xf numFmtId="0" fontId="26" fillId="0" borderId="30" xfId="0" applyFont="1" applyBorder="1" applyAlignment="1">
      <alignment horizontal="left" vertical="center" wrapText="1"/>
    </xf>
    <xf numFmtId="0" fontId="26" fillId="0" borderId="24" xfId="0" applyFont="1" applyBorder="1" applyAlignment="1">
      <alignment horizontal="left" vertical="center" wrapText="1"/>
    </xf>
    <xf numFmtId="0" fontId="4" fillId="5" borderId="6"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4" xfId="0" applyFont="1" applyFill="1" applyBorder="1" applyAlignment="1">
      <alignment horizontal="center" vertical="center"/>
    </xf>
    <xf numFmtId="0" fontId="2" fillId="0" borderId="18"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0" fillId="11" borderId="19" xfId="0" applyFill="1" applyBorder="1" applyAlignment="1">
      <alignment horizontal="center" vertical="center" wrapText="1"/>
    </xf>
    <xf numFmtId="0" fontId="0" fillId="11" borderId="20" xfId="0" applyFill="1" applyBorder="1" applyAlignment="1">
      <alignment horizontal="center" vertical="center" wrapText="1"/>
    </xf>
    <xf numFmtId="0" fontId="0" fillId="11" borderId="21" xfId="0" applyFill="1" applyBorder="1" applyAlignment="1">
      <alignment horizontal="center" vertical="center" wrapText="1"/>
    </xf>
    <xf numFmtId="0" fontId="0" fillId="11" borderId="11" xfId="0" applyFill="1" applyBorder="1" applyAlignment="1">
      <alignment horizontal="center" vertical="center" wrapText="1"/>
    </xf>
    <xf numFmtId="0" fontId="0" fillId="11" borderId="0" xfId="0" applyFill="1" applyAlignment="1">
      <alignment horizontal="center" vertical="center" wrapText="1"/>
    </xf>
    <xf numFmtId="0" fontId="0" fillId="11" borderId="10"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17" xfId="0" applyFill="1" applyBorder="1" applyAlignment="1">
      <alignment horizontal="center" vertical="center" wrapText="1"/>
    </xf>
    <xf numFmtId="0" fontId="0" fillId="11" borderId="8" xfId="0" applyFill="1" applyBorder="1" applyAlignment="1">
      <alignment horizontal="center" vertical="center" wrapText="1"/>
    </xf>
    <xf numFmtId="0" fontId="2" fillId="0" borderId="22" xfId="0" applyFont="1" applyBorder="1" applyAlignment="1">
      <alignment horizontal="left"/>
    </xf>
    <xf numFmtId="0" fontId="2" fillId="0" borderId="25" xfId="0" applyFont="1" applyBorder="1" applyAlignment="1">
      <alignment horizontal="left"/>
    </xf>
    <xf numFmtId="0" fontId="2" fillId="0" borderId="23" xfId="0" applyFont="1" applyBorder="1" applyAlignment="1">
      <alignment horizontal="left"/>
    </xf>
    <xf numFmtId="0" fontId="2" fillId="2" borderId="22" xfId="0" applyFont="1" applyFill="1" applyBorder="1" applyAlignment="1">
      <alignment horizontal="left"/>
    </xf>
    <xf numFmtId="0" fontId="2" fillId="2" borderId="25" xfId="0" applyFont="1" applyFill="1" applyBorder="1" applyAlignment="1">
      <alignment horizontal="left"/>
    </xf>
    <xf numFmtId="0" fontId="2" fillId="2" borderId="23" xfId="0" applyFont="1" applyFill="1" applyBorder="1" applyAlignment="1">
      <alignment horizontal="left"/>
    </xf>
    <xf numFmtId="0" fontId="2" fillId="6" borderId="13"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1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24" xfId="0" applyFont="1" applyFill="1" applyBorder="1" applyAlignment="1">
      <alignment horizontal="center" vertical="center"/>
    </xf>
  </cellXfs>
  <cellStyles count="4">
    <cellStyle name="Currency" xfId="3" builtinId="4"/>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1676400</xdr:colOff>
      <xdr:row>13</xdr:row>
      <xdr:rowOff>209550</xdr:rowOff>
    </xdr:from>
    <xdr:to>
      <xdr:col>1</xdr:col>
      <xdr:colOff>666750</xdr:colOff>
      <xdr:row>14</xdr:row>
      <xdr:rowOff>666750</xdr:rowOff>
    </xdr:to>
    <xdr:sp macro="" textlink="">
      <xdr:nvSpPr>
        <xdr:cNvPr id="2" name="Down Arrow 1">
          <a:extLst>
            <a:ext uri="{FF2B5EF4-FFF2-40B4-BE49-F238E27FC236}">
              <a16:creationId xmlns:a16="http://schemas.microsoft.com/office/drawing/2014/main" id="{C34AFD1A-0D9C-48FF-9837-353B240D2307}"/>
            </a:ext>
          </a:extLst>
        </xdr:cNvPr>
        <xdr:cNvSpPr/>
      </xdr:nvSpPr>
      <xdr:spPr bwMode="auto">
        <a:xfrm>
          <a:off x="1676400" y="3238500"/>
          <a:ext cx="752475" cy="809625"/>
        </a:xfrm>
        <a:prstGeom prst="down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133349</xdr:colOff>
      <xdr:row>10</xdr:row>
      <xdr:rowOff>38100</xdr:rowOff>
    </xdr:from>
    <xdr:to>
      <xdr:col>3</xdr:col>
      <xdr:colOff>914399</xdr:colOff>
      <xdr:row>13</xdr:row>
      <xdr:rowOff>0</xdr:rowOff>
    </xdr:to>
    <xdr:sp macro="" textlink="">
      <xdr:nvSpPr>
        <xdr:cNvPr id="3" name="Left Arrow 2">
          <a:extLst>
            <a:ext uri="{FF2B5EF4-FFF2-40B4-BE49-F238E27FC236}">
              <a16:creationId xmlns:a16="http://schemas.microsoft.com/office/drawing/2014/main" id="{9DEF4160-3E79-4FA7-8FAB-10B4C923CA60}"/>
            </a:ext>
          </a:extLst>
        </xdr:cNvPr>
        <xdr:cNvSpPr/>
      </xdr:nvSpPr>
      <xdr:spPr bwMode="auto">
        <a:xfrm>
          <a:off x="3590924" y="2400300"/>
          <a:ext cx="1838325" cy="628650"/>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180971</xdr:colOff>
      <xdr:row>43</xdr:row>
      <xdr:rowOff>171449</xdr:rowOff>
    </xdr:from>
    <xdr:to>
      <xdr:col>3</xdr:col>
      <xdr:colOff>933447</xdr:colOff>
      <xdr:row>49</xdr:row>
      <xdr:rowOff>19049</xdr:rowOff>
    </xdr:to>
    <xdr:sp macro="" textlink="">
      <xdr:nvSpPr>
        <xdr:cNvPr id="4" name="Left Arrow 6">
          <a:extLst>
            <a:ext uri="{FF2B5EF4-FFF2-40B4-BE49-F238E27FC236}">
              <a16:creationId xmlns:a16="http://schemas.microsoft.com/office/drawing/2014/main" id="{AC61897C-8577-485E-87E2-F179FB58C844}"/>
            </a:ext>
          </a:extLst>
        </xdr:cNvPr>
        <xdr:cNvSpPr/>
      </xdr:nvSpPr>
      <xdr:spPr bwMode="auto">
        <a:xfrm rot="10800000">
          <a:off x="3638546" y="11182349"/>
          <a:ext cx="1809751" cy="8858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0</xdr:col>
      <xdr:colOff>1423990</xdr:colOff>
      <xdr:row>49</xdr:row>
      <xdr:rowOff>104775</xdr:rowOff>
    </xdr:from>
    <xdr:to>
      <xdr:col>1</xdr:col>
      <xdr:colOff>357190</xdr:colOff>
      <xdr:row>51</xdr:row>
      <xdr:rowOff>61913</xdr:rowOff>
    </xdr:to>
    <xdr:sp macro="" textlink="">
      <xdr:nvSpPr>
        <xdr:cNvPr id="5" name="Left Arrow 8">
          <a:extLst>
            <a:ext uri="{FF2B5EF4-FFF2-40B4-BE49-F238E27FC236}">
              <a16:creationId xmlns:a16="http://schemas.microsoft.com/office/drawing/2014/main" id="{5C34F2A1-F0AB-430E-A784-5C38FDBB3F9C}"/>
            </a:ext>
          </a:extLst>
        </xdr:cNvPr>
        <xdr:cNvSpPr/>
      </xdr:nvSpPr>
      <xdr:spPr bwMode="auto">
        <a:xfrm rot="16200000">
          <a:off x="1397796" y="12180094"/>
          <a:ext cx="747713" cy="6953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314325</xdr:colOff>
      <xdr:row>45</xdr:row>
      <xdr:rowOff>104775</xdr:rowOff>
    </xdr:from>
    <xdr:to>
      <xdr:col>2</xdr:col>
      <xdr:colOff>704850</xdr:colOff>
      <xdr:row>46</xdr:row>
      <xdr:rowOff>76200</xdr:rowOff>
    </xdr:to>
    <xdr:sp macro="" textlink="">
      <xdr:nvSpPr>
        <xdr:cNvPr id="6" name="TextBox 5">
          <a:extLst>
            <a:ext uri="{FF2B5EF4-FFF2-40B4-BE49-F238E27FC236}">
              <a16:creationId xmlns:a16="http://schemas.microsoft.com/office/drawing/2014/main" id="{DFA35F10-FB73-4952-AE21-E675EB3CA4B4}"/>
            </a:ext>
          </a:extLst>
        </xdr:cNvPr>
        <xdr:cNvSpPr txBox="1"/>
      </xdr:nvSpPr>
      <xdr:spPr>
        <a:xfrm>
          <a:off x="3771900" y="114585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NO</a:t>
          </a:r>
        </a:p>
      </xdr:txBody>
    </xdr:sp>
    <xdr:clientData/>
  </xdr:twoCellAnchor>
  <xdr:twoCellAnchor>
    <xdr:from>
      <xdr:col>0</xdr:col>
      <xdr:colOff>1638300</xdr:colOff>
      <xdr:row>50</xdr:row>
      <xdr:rowOff>9525</xdr:rowOff>
    </xdr:from>
    <xdr:to>
      <xdr:col>1</xdr:col>
      <xdr:colOff>133350</xdr:colOff>
      <xdr:row>50</xdr:row>
      <xdr:rowOff>400050</xdr:rowOff>
    </xdr:to>
    <xdr:sp macro="" textlink="">
      <xdr:nvSpPr>
        <xdr:cNvPr id="7" name="TextBox 6">
          <a:extLst>
            <a:ext uri="{FF2B5EF4-FFF2-40B4-BE49-F238E27FC236}">
              <a16:creationId xmlns:a16="http://schemas.microsoft.com/office/drawing/2014/main" id="{B6F65E64-F901-4669-A5E6-1A5E5EB0639F}"/>
            </a:ext>
          </a:extLst>
        </xdr:cNvPr>
        <xdr:cNvSpPr txBox="1"/>
      </xdr:nvSpPr>
      <xdr:spPr>
        <a:xfrm rot="16200000">
          <a:off x="1571625" y="1234440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YES</a:t>
          </a:r>
        </a:p>
      </xdr:txBody>
    </xdr:sp>
    <xdr:clientData/>
  </xdr:twoCellAnchor>
  <xdr:twoCellAnchor>
    <xdr:from>
      <xdr:col>3</xdr:col>
      <xdr:colOff>142874</xdr:colOff>
      <xdr:row>18</xdr:row>
      <xdr:rowOff>180975</xdr:rowOff>
    </xdr:from>
    <xdr:to>
      <xdr:col>3</xdr:col>
      <xdr:colOff>952499</xdr:colOff>
      <xdr:row>21</xdr:row>
      <xdr:rowOff>219075</xdr:rowOff>
    </xdr:to>
    <xdr:sp macro="" textlink="">
      <xdr:nvSpPr>
        <xdr:cNvPr id="8" name="Left Arrow 2">
          <a:extLst>
            <a:ext uri="{FF2B5EF4-FFF2-40B4-BE49-F238E27FC236}">
              <a16:creationId xmlns:a16="http://schemas.microsoft.com/office/drawing/2014/main" id="{F2963927-F829-4078-8B69-51C7DCEFC224}"/>
            </a:ext>
          </a:extLst>
        </xdr:cNvPr>
        <xdr:cNvSpPr/>
      </xdr:nvSpPr>
      <xdr:spPr bwMode="auto">
        <a:xfrm>
          <a:off x="4657724" y="4848225"/>
          <a:ext cx="809625" cy="6953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1676400</xdr:colOff>
      <xdr:row>13</xdr:row>
      <xdr:rowOff>209550</xdr:rowOff>
    </xdr:from>
    <xdr:to>
      <xdr:col>1</xdr:col>
      <xdr:colOff>666750</xdr:colOff>
      <xdr:row>14</xdr:row>
      <xdr:rowOff>666750</xdr:rowOff>
    </xdr:to>
    <xdr:sp macro="" textlink="">
      <xdr:nvSpPr>
        <xdr:cNvPr id="2" name="Down Arrow 1">
          <a:extLst>
            <a:ext uri="{FF2B5EF4-FFF2-40B4-BE49-F238E27FC236}">
              <a16:creationId xmlns:a16="http://schemas.microsoft.com/office/drawing/2014/main" id="{454DAC42-D330-413C-8D97-1DA6538BA5AA}"/>
            </a:ext>
          </a:extLst>
        </xdr:cNvPr>
        <xdr:cNvSpPr/>
      </xdr:nvSpPr>
      <xdr:spPr bwMode="auto">
        <a:xfrm>
          <a:off x="1676400" y="3238500"/>
          <a:ext cx="752475" cy="809625"/>
        </a:xfrm>
        <a:prstGeom prst="down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133349</xdr:colOff>
      <xdr:row>10</xdr:row>
      <xdr:rowOff>38100</xdr:rowOff>
    </xdr:from>
    <xdr:to>
      <xdr:col>3</xdr:col>
      <xdr:colOff>914399</xdr:colOff>
      <xdr:row>13</xdr:row>
      <xdr:rowOff>0</xdr:rowOff>
    </xdr:to>
    <xdr:sp macro="" textlink="">
      <xdr:nvSpPr>
        <xdr:cNvPr id="3" name="Left Arrow 2">
          <a:extLst>
            <a:ext uri="{FF2B5EF4-FFF2-40B4-BE49-F238E27FC236}">
              <a16:creationId xmlns:a16="http://schemas.microsoft.com/office/drawing/2014/main" id="{A95D8301-FE79-4C9C-B78C-03F47F1C4988}"/>
            </a:ext>
          </a:extLst>
        </xdr:cNvPr>
        <xdr:cNvSpPr/>
      </xdr:nvSpPr>
      <xdr:spPr bwMode="auto">
        <a:xfrm>
          <a:off x="3590924" y="2400300"/>
          <a:ext cx="1838325" cy="628650"/>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180971</xdr:colOff>
      <xdr:row>43</xdr:row>
      <xdr:rowOff>171449</xdr:rowOff>
    </xdr:from>
    <xdr:to>
      <xdr:col>3</xdr:col>
      <xdr:colOff>933447</xdr:colOff>
      <xdr:row>49</xdr:row>
      <xdr:rowOff>19049</xdr:rowOff>
    </xdr:to>
    <xdr:sp macro="" textlink="">
      <xdr:nvSpPr>
        <xdr:cNvPr id="4" name="Left Arrow 6">
          <a:extLst>
            <a:ext uri="{FF2B5EF4-FFF2-40B4-BE49-F238E27FC236}">
              <a16:creationId xmlns:a16="http://schemas.microsoft.com/office/drawing/2014/main" id="{6A995916-5496-4E9B-869F-99EDFCB03670}"/>
            </a:ext>
          </a:extLst>
        </xdr:cNvPr>
        <xdr:cNvSpPr/>
      </xdr:nvSpPr>
      <xdr:spPr bwMode="auto">
        <a:xfrm rot="10800000">
          <a:off x="3638546" y="11182349"/>
          <a:ext cx="1809751" cy="8858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0</xdr:col>
      <xdr:colOff>1423990</xdr:colOff>
      <xdr:row>49</xdr:row>
      <xdr:rowOff>104775</xdr:rowOff>
    </xdr:from>
    <xdr:to>
      <xdr:col>1</xdr:col>
      <xdr:colOff>357190</xdr:colOff>
      <xdr:row>51</xdr:row>
      <xdr:rowOff>61913</xdr:rowOff>
    </xdr:to>
    <xdr:sp macro="" textlink="">
      <xdr:nvSpPr>
        <xdr:cNvPr id="5" name="Left Arrow 8">
          <a:extLst>
            <a:ext uri="{FF2B5EF4-FFF2-40B4-BE49-F238E27FC236}">
              <a16:creationId xmlns:a16="http://schemas.microsoft.com/office/drawing/2014/main" id="{A4387BD2-0BAD-486A-98AF-F94A34CBC731}"/>
            </a:ext>
          </a:extLst>
        </xdr:cNvPr>
        <xdr:cNvSpPr/>
      </xdr:nvSpPr>
      <xdr:spPr bwMode="auto">
        <a:xfrm rot="16200000">
          <a:off x="1397796" y="12180094"/>
          <a:ext cx="747713" cy="6953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314325</xdr:colOff>
      <xdr:row>45</xdr:row>
      <xdr:rowOff>104775</xdr:rowOff>
    </xdr:from>
    <xdr:to>
      <xdr:col>2</xdr:col>
      <xdr:colOff>704850</xdr:colOff>
      <xdr:row>46</xdr:row>
      <xdr:rowOff>76200</xdr:rowOff>
    </xdr:to>
    <xdr:sp macro="" textlink="">
      <xdr:nvSpPr>
        <xdr:cNvPr id="6" name="TextBox 5">
          <a:extLst>
            <a:ext uri="{FF2B5EF4-FFF2-40B4-BE49-F238E27FC236}">
              <a16:creationId xmlns:a16="http://schemas.microsoft.com/office/drawing/2014/main" id="{AEA0207F-9629-486C-BA66-0169D36DBA5F}"/>
            </a:ext>
          </a:extLst>
        </xdr:cNvPr>
        <xdr:cNvSpPr txBox="1"/>
      </xdr:nvSpPr>
      <xdr:spPr>
        <a:xfrm>
          <a:off x="3771900" y="114585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NO</a:t>
          </a:r>
        </a:p>
      </xdr:txBody>
    </xdr:sp>
    <xdr:clientData/>
  </xdr:twoCellAnchor>
  <xdr:twoCellAnchor>
    <xdr:from>
      <xdr:col>0</xdr:col>
      <xdr:colOff>1638300</xdr:colOff>
      <xdr:row>50</xdr:row>
      <xdr:rowOff>9525</xdr:rowOff>
    </xdr:from>
    <xdr:to>
      <xdr:col>1</xdr:col>
      <xdr:colOff>133350</xdr:colOff>
      <xdr:row>50</xdr:row>
      <xdr:rowOff>400050</xdr:rowOff>
    </xdr:to>
    <xdr:sp macro="" textlink="">
      <xdr:nvSpPr>
        <xdr:cNvPr id="7" name="TextBox 6">
          <a:extLst>
            <a:ext uri="{FF2B5EF4-FFF2-40B4-BE49-F238E27FC236}">
              <a16:creationId xmlns:a16="http://schemas.microsoft.com/office/drawing/2014/main" id="{8DD7A2D6-8F70-40EE-BE9A-DEF7CDBFDA35}"/>
            </a:ext>
          </a:extLst>
        </xdr:cNvPr>
        <xdr:cNvSpPr txBox="1"/>
      </xdr:nvSpPr>
      <xdr:spPr>
        <a:xfrm rot="16200000">
          <a:off x="1571625" y="1234440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YES</a:t>
          </a:r>
        </a:p>
      </xdr:txBody>
    </xdr:sp>
    <xdr:clientData/>
  </xdr:twoCellAnchor>
  <xdr:twoCellAnchor>
    <xdr:from>
      <xdr:col>3</xdr:col>
      <xdr:colOff>142874</xdr:colOff>
      <xdr:row>18</xdr:row>
      <xdr:rowOff>180975</xdr:rowOff>
    </xdr:from>
    <xdr:to>
      <xdr:col>3</xdr:col>
      <xdr:colOff>952499</xdr:colOff>
      <xdr:row>21</xdr:row>
      <xdr:rowOff>219075</xdr:rowOff>
    </xdr:to>
    <xdr:sp macro="" textlink="">
      <xdr:nvSpPr>
        <xdr:cNvPr id="8" name="Left Arrow 2">
          <a:extLst>
            <a:ext uri="{FF2B5EF4-FFF2-40B4-BE49-F238E27FC236}">
              <a16:creationId xmlns:a16="http://schemas.microsoft.com/office/drawing/2014/main" id="{273A22EC-3B16-4050-A24E-29EA450F46B9}"/>
            </a:ext>
          </a:extLst>
        </xdr:cNvPr>
        <xdr:cNvSpPr/>
      </xdr:nvSpPr>
      <xdr:spPr bwMode="auto">
        <a:xfrm>
          <a:off x="4657724" y="4848225"/>
          <a:ext cx="809625" cy="6953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dminfinance.iusm.iu.edu/operations/Research%20Webpages/Forms%20Page/PHS398%20(09-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FIRSTBUD"/>
      <sheetName val="ENTRBUD"/>
      <sheetName val="CHKLST"/>
      <sheetName val="F &amp; A Calculation"/>
      <sheetName val="NRSA Page 4"/>
      <sheetName val="NRSA Page 5"/>
    </sheetNames>
    <sheetDataSet>
      <sheetData sheetId="0"/>
      <sheetData sheetId="1">
        <row r="39">
          <cell r="I39">
            <v>0</v>
          </cell>
        </row>
        <row r="41">
          <cell r="I41">
            <v>0</v>
          </cell>
        </row>
      </sheetData>
      <sheetData sheetId="2">
        <row r="21">
          <cell r="G21">
            <v>0</v>
          </cell>
        </row>
      </sheetData>
      <sheetData sheetId="3">
        <row r="42">
          <cell r="O42">
            <v>0</v>
          </cell>
        </row>
      </sheetData>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nancialservices.wustl.edu/wfin-topic/sponsored-projects-accounting/personnel-cost/additional-pay-sponsored-fund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ialservices.wustl.edu/wfin-topic/sponsored-projects-accounting/personnel-cost/additional-pay-sponsored-fun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A145"/>
  <sheetViews>
    <sheetView tabSelected="1" zoomScaleNormal="100" workbookViewId="0">
      <pane xSplit="4" topLeftCell="E1" activePane="topRight" state="frozen"/>
      <selection activeCell="G18" sqref="G18"/>
      <selection pane="topRight" activeCell="D25" sqref="D25"/>
    </sheetView>
  </sheetViews>
  <sheetFormatPr defaultColWidth="8.85546875" defaultRowHeight="12.75" x14ac:dyDescent="0.2"/>
  <cols>
    <col min="1" max="1" width="26.42578125" customWidth="1"/>
    <col min="2" max="2" width="25.42578125" customWidth="1"/>
    <col min="3" max="57" width="15.85546875" customWidth="1"/>
  </cols>
  <sheetData>
    <row r="1" spans="1:29" ht="24.75" x14ac:dyDescent="0.5">
      <c r="A1" s="12" t="s">
        <v>7</v>
      </c>
      <c r="B1" s="1"/>
      <c r="C1" s="1"/>
      <c r="D1" s="1"/>
      <c r="E1" s="1"/>
      <c r="F1" s="1"/>
      <c r="G1" s="1"/>
      <c r="H1" s="1"/>
      <c r="I1" s="1"/>
      <c r="J1" s="1"/>
      <c r="K1" s="1"/>
      <c r="L1" s="1"/>
      <c r="M1" s="1"/>
      <c r="N1" s="1"/>
      <c r="O1" s="1"/>
      <c r="P1" s="1"/>
      <c r="Q1" s="1"/>
      <c r="R1" s="1"/>
      <c r="S1" s="1"/>
      <c r="T1" s="1"/>
      <c r="U1" s="1"/>
      <c r="V1" s="1"/>
      <c r="W1" s="1"/>
      <c r="X1" s="1"/>
      <c r="Y1" s="1"/>
      <c r="Z1" s="1"/>
    </row>
    <row r="2" spans="1:29" ht="15" x14ac:dyDescent="0.2">
      <c r="A2" s="10" t="s">
        <v>22</v>
      </c>
      <c r="B2" s="1"/>
      <c r="C2" s="1"/>
      <c r="D2" s="1"/>
      <c r="E2" s="1"/>
      <c r="F2" s="1"/>
      <c r="G2" s="1"/>
      <c r="H2" s="1"/>
      <c r="I2" s="1"/>
      <c r="J2" s="1"/>
      <c r="K2" s="1"/>
      <c r="L2" s="1"/>
      <c r="M2" s="1"/>
      <c r="N2" s="1"/>
      <c r="O2" s="1"/>
      <c r="P2" s="1"/>
      <c r="Q2" s="1"/>
      <c r="R2" s="1"/>
      <c r="S2" s="1"/>
      <c r="T2" s="1"/>
      <c r="U2" s="1"/>
      <c r="V2" s="1"/>
      <c r="W2" s="1"/>
      <c r="X2" s="1"/>
      <c r="Y2" s="1"/>
      <c r="Z2" s="1"/>
    </row>
    <row r="3" spans="1:29" ht="14.25" x14ac:dyDescent="0.2">
      <c r="A3" s="27" t="s">
        <v>132</v>
      </c>
      <c r="B3" s="1"/>
      <c r="C3" s="1"/>
      <c r="D3" s="1"/>
      <c r="E3" s="1"/>
      <c r="F3" s="1"/>
      <c r="G3" s="1"/>
      <c r="H3" s="1"/>
      <c r="I3" s="1"/>
      <c r="J3" s="1"/>
      <c r="K3" s="1"/>
      <c r="L3" s="1"/>
      <c r="M3" s="1"/>
      <c r="N3" s="1"/>
      <c r="O3" s="1"/>
      <c r="P3" s="1"/>
      <c r="Q3" s="1"/>
      <c r="R3" s="1"/>
      <c r="S3" s="1"/>
      <c r="T3" s="1"/>
      <c r="U3" s="1"/>
      <c r="V3" s="1"/>
      <c r="W3" s="1"/>
      <c r="X3" s="1"/>
      <c r="Y3" s="1"/>
      <c r="Z3" s="1"/>
    </row>
    <row r="4" spans="1:29" ht="14.25" customHeight="1" x14ac:dyDescent="0.2">
      <c r="A4" s="27" t="s">
        <v>134</v>
      </c>
      <c r="B4" s="1"/>
      <c r="C4" s="1"/>
      <c r="D4" s="1"/>
      <c r="E4" s="209" t="s">
        <v>165</v>
      </c>
      <c r="F4" s="210"/>
      <c r="G4" s="210"/>
      <c r="H4" s="211"/>
      <c r="I4" s="1"/>
      <c r="J4" s="1"/>
      <c r="K4" s="1"/>
      <c r="L4" s="1"/>
      <c r="M4" s="1"/>
      <c r="N4" s="1"/>
      <c r="O4" s="1"/>
      <c r="P4" s="1"/>
      <c r="Q4" s="1"/>
      <c r="R4" s="1"/>
      <c r="S4" s="1"/>
      <c r="T4" s="1"/>
      <c r="U4" s="1"/>
      <c r="V4" s="1"/>
      <c r="W4" s="1"/>
      <c r="X4" s="1"/>
      <c r="Y4" s="1"/>
      <c r="Z4" s="1"/>
    </row>
    <row r="5" spans="1:29" ht="14.25" x14ac:dyDescent="0.2">
      <c r="A5" s="27" t="s">
        <v>133</v>
      </c>
      <c r="B5" s="1"/>
      <c r="C5" s="1"/>
      <c r="D5" s="1"/>
      <c r="E5" s="212"/>
      <c r="F5" s="213"/>
      <c r="G5" s="213"/>
      <c r="H5" s="214"/>
      <c r="I5" s="1"/>
      <c r="J5" s="1"/>
      <c r="K5" s="1"/>
      <c r="L5" s="1"/>
      <c r="M5" s="1"/>
      <c r="N5" s="1"/>
      <c r="O5" s="1"/>
      <c r="P5" s="1"/>
      <c r="Q5" s="1"/>
      <c r="R5" s="1"/>
      <c r="S5" s="1"/>
      <c r="T5" s="1"/>
      <c r="U5" s="1"/>
      <c r="V5" s="1"/>
      <c r="W5" s="1"/>
      <c r="X5" s="1"/>
      <c r="Y5" s="1"/>
      <c r="Z5" s="1"/>
    </row>
    <row r="6" spans="1:29" ht="14.25" x14ac:dyDescent="0.2">
      <c r="A6" s="27"/>
      <c r="B6" s="1"/>
      <c r="C6" s="1"/>
      <c r="D6" s="1"/>
      <c r="E6" s="212"/>
      <c r="F6" s="213"/>
      <c r="G6" s="213"/>
      <c r="H6" s="214"/>
      <c r="I6" s="1"/>
      <c r="J6" s="1"/>
      <c r="K6" s="1"/>
      <c r="L6" s="1"/>
      <c r="M6" s="1"/>
      <c r="N6" s="1"/>
      <c r="O6" s="1"/>
      <c r="P6" s="1"/>
      <c r="Q6" s="1"/>
      <c r="R6" s="1"/>
      <c r="S6" s="1"/>
      <c r="T6" s="1"/>
      <c r="U6" s="1"/>
      <c r="V6" s="1"/>
      <c r="W6" s="1"/>
      <c r="X6" s="1"/>
      <c r="Y6" s="1"/>
      <c r="Z6" s="1"/>
    </row>
    <row r="7" spans="1:29" ht="45.75" customHeight="1" x14ac:dyDescent="0.2">
      <c r="A7" s="165" t="s">
        <v>137</v>
      </c>
      <c r="B7" s="165"/>
      <c r="C7" s="165"/>
      <c r="D7" s="165"/>
      <c r="E7" s="215"/>
      <c r="F7" s="216"/>
      <c r="G7" s="216"/>
      <c r="H7" s="217"/>
      <c r="I7" s="1"/>
      <c r="J7" s="1"/>
      <c r="K7" s="1"/>
      <c r="L7" s="1"/>
      <c r="M7" s="1"/>
      <c r="N7" s="1"/>
      <c r="O7" s="1"/>
      <c r="P7" s="1"/>
      <c r="Q7" s="1"/>
      <c r="R7" s="1"/>
      <c r="S7" s="1"/>
      <c r="T7" s="1"/>
      <c r="U7" s="1"/>
      <c r="V7" s="1"/>
      <c r="W7" s="1"/>
      <c r="X7" s="1"/>
      <c r="Y7" s="1"/>
      <c r="Z7" s="1"/>
    </row>
    <row r="8" spans="1:29" ht="14.25" x14ac:dyDescent="0.2">
      <c r="A8" s="27"/>
      <c r="B8" s="1"/>
      <c r="C8" s="1"/>
      <c r="D8" s="1"/>
      <c r="E8" s="88" t="s">
        <v>164</v>
      </c>
      <c r="F8" s="144"/>
      <c r="G8" s="144"/>
      <c r="H8" s="144"/>
      <c r="I8" s="1"/>
      <c r="J8" s="1"/>
      <c r="K8" s="1"/>
      <c r="L8" s="1"/>
      <c r="M8" s="1"/>
      <c r="N8" s="1"/>
      <c r="O8" s="1"/>
      <c r="P8" s="1"/>
      <c r="Q8" s="1"/>
      <c r="R8" s="1"/>
      <c r="S8" s="1"/>
      <c r="T8" s="1"/>
      <c r="U8" s="1"/>
      <c r="V8" s="1"/>
      <c r="W8" s="1"/>
      <c r="X8" s="1"/>
      <c r="Y8" s="1"/>
      <c r="Z8" s="1"/>
    </row>
    <row r="9" spans="1:29" ht="15.75" x14ac:dyDescent="0.25">
      <c r="A9" s="10" t="s">
        <v>31</v>
      </c>
      <c r="B9" s="1"/>
      <c r="C9" s="1"/>
      <c r="D9" s="1"/>
      <c r="E9" s="1"/>
      <c r="F9" s="1"/>
      <c r="G9" s="1"/>
      <c r="H9" s="1"/>
      <c r="I9" s="1"/>
      <c r="J9" s="1"/>
      <c r="K9" s="1"/>
      <c r="L9" s="1"/>
      <c r="M9" s="1"/>
      <c r="N9" s="1"/>
      <c r="O9" s="1"/>
      <c r="P9" s="1"/>
      <c r="Q9" s="1"/>
      <c r="R9" s="1"/>
      <c r="S9" s="1"/>
      <c r="T9" s="1"/>
      <c r="U9" s="1"/>
      <c r="V9" s="1"/>
      <c r="W9" s="1"/>
      <c r="X9" s="1"/>
      <c r="Y9" s="1"/>
      <c r="Z9" s="1"/>
    </row>
    <row r="10" spans="1:29" ht="13.5" thickBo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9" ht="16.5" thickBot="1" x14ac:dyDescent="0.3">
      <c r="A11" s="166" t="s">
        <v>167</v>
      </c>
      <c r="B11" s="167"/>
      <c r="C11" s="1"/>
      <c r="D11" s="1"/>
      <c r="E11" s="168" t="s">
        <v>44</v>
      </c>
      <c r="F11" s="169"/>
      <c r="G11" s="169"/>
      <c r="H11" s="170"/>
      <c r="I11" s="70"/>
      <c r="J11" s="11"/>
      <c r="K11" s="1"/>
      <c r="L11" s="1"/>
      <c r="M11" s="1"/>
      <c r="N11" s="1"/>
      <c r="O11" s="1"/>
      <c r="P11" s="1"/>
      <c r="Q11" s="1"/>
      <c r="R11" s="1"/>
      <c r="S11" s="1"/>
      <c r="T11" s="1"/>
      <c r="U11" s="1"/>
      <c r="V11" s="1"/>
      <c r="W11" s="1"/>
      <c r="X11" s="1"/>
      <c r="Y11" s="1"/>
      <c r="Z11" s="1"/>
      <c r="AA11" s="1"/>
      <c r="AB11" s="1"/>
      <c r="AC11" s="1"/>
    </row>
    <row r="12" spans="1:29" ht="15.75" x14ac:dyDescent="0.25">
      <c r="A12" s="43" t="s">
        <v>6</v>
      </c>
      <c r="B12" s="44" t="s">
        <v>5</v>
      </c>
      <c r="C12" s="1"/>
      <c r="D12" s="1"/>
      <c r="E12" s="171"/>
      <c r="F12" s="172"/>
      <c r="G12" s="172"/>
      <c r="H12" s="173"/>
      <c r="I12" s="70"/>
      <c r="J12" s="11"/>
      <c r="K12" s="1"/>
      <c r="L12" s="1"/>
      <c r="M12" s="1"/>
      <c r="N12" s="1"/>
      <c r="O12" s="1"/>
      <c r="P12" s="1"/>
      <c r="Q12" s="1"/>
      <c r="R12" s="1"/>
      <c r="S12" s="1"/>
      <c r="T12" s="1"/>
      <c r="U12" s="1"/>
      <c r="V12" s="1"/>
      <c r="W12" s="1"/>
      <c r="X12" s="1"/>
      <c r="Y12" s="1"/>
      <c r="Z12" s="1"/>
      <c r="AA12" s="1"/>
      <c r="AB12" s="1"/>
      <c r="AC12" s="1"/>
    </row>
    <row r="13" spans="1:29" ht="20.25" customHeight="1" thickBot="1" x14ac:dyDescent="0.25">
      <c r="A13" s="51">
        <v>212100</v>
      </c>
      <c r="B13" s="68">
        <f>A13/12</f>
        <v>17675</v>
      </c>
      <c r="C13" s="1"/>
      <c r="D13" s="1"/>
      <c r="E13" s="174"/>
      <c r="F13" s="175"/>
      <c r="G13" s="175"/>
      <c r="H13" s="176"/>
      <c r="I13" s="70"/>
      <c r="J13" s="11"/>
      <c r="K13" s="1"/>
      <c r="L13" s="1"/>
      <c r="M13" s="1"/>
      <c r="N13" s="1"/>
      <c r="O13" s="1"/>
      <c r="P13" s="1"/>
      <c r="Q13" s="1"/>
      <c r="R13" s="1"/>
      <c r="S13" s="1"/>
      <c r="T13" s="1"/>
      <c r="U13" s="1"/>
      <c r="V13" s="1"/>
      <c r="W13" s="1"/>
      <c r="X13" s="1"/>
      <c r="Y13" s="1"/>
      <c r="Z13" s="1"/>
      <c r="AA13" s="1"/>
      <c r="AB13" s="1"/>
      <c r="AC13" s="1"/>
    </row>
    <row r="14" spans="1:29" ht="27.75" customHeight="1" x14ac:dyDescent="0.25">
      <c r="A14" s="45"/>
      <c r="B14" s="10"/>
      <c r="C14" s="1"/>
      <c r="D14" s="1"/>
      <c r="E14" s="1"/>
      <c r="F14" s="1"/>
      <c r="G14" s="1"/>
      <c r="H14" s="1"/>
      <c r="I14" s="70"/>
      <c r="J14" s="9"/>
      <c r="K14" s="1"/>
      <c r="L14" s="1"/>
      <c r="M14" s="1"/>
      <c r="N14" s="1"/>
      <c r="O14" s="1"/>
      <c r="P14" s="1"/>
      <c r="Q14" s="1"/>
      <c r="R14" s="1"/>
      <c r="S14" s="1"/>
      <c r="T14" s="1"/>
      <c r="U14" s="1"/>
      <c r="V14" s="1"/>
      <c r="W14" s="1"/>
      <c r="X14" s="1"/>
      <c r="Y14" s="1"/>
      <c r="Z14" s="1"/>
      <c r="AA14" s="1"/>
      <c r="AB14" s="1"/>
      <c r="AC14" s="1"/>
    </row>
    <row r="15" spans="1:29" ht="63.75" customHeight="1" x14ac:dyDescent="0.2">
      <c r="A15" s="177"/>
      <c r="B15" s="1"/>
      <c r="C15" s="1"/>
      <c r="D15" s="1"/>
      <c r="E15" s="1"/>
      <c r="F15" s="1"/>
      <c r="G15" s="1"/>
      <c r="H15" s="1"/>
      <c r="I15" s="1"/>
      <c r="J15" s="1"/>
      <c r="K15" s="9"/>
      <c r="L15" s="1"/>
      <c r="M15" s="1"/>
      <c r="N15" s="1"/>
      <c r="O15" s="1"/>
      <c r="P15" s="1"/>
      <c r="Q15" s="1"/>
      <c r="R15" s="1"/>
      <c r="S15" s="1"/>
      <c r="T15" s="1"/>
      <c r="U15" s="1"/>
      <c r="V15" s="1"/>
      <c r="W15" s="1"/>
      <c r="X15" s="1"/>
      <c r="Y15" s="1"/>
      <c r="Z15" s="1"/>
      <c r="AA15" s="1"/>
      <c r="AB15" s="1"/>
      <c r="AC15" s="1"/>
    </row>
    <row r="16" spans="1:29" ht="5.25" customHeight="1" thickBot="1" x14ac:dyDescent="0.25">
      <c r="A16" s="178"/>
      <c r="B16" s="1"/>
      <c r="C16" s="1"/>
      <c r="D16" s="1"/>
      <c r="E16" s="1"/>
      <c r="F16" s="1"/>
      <c r="G16" s="1"/>
      <c r="H16" s="1"/>
      <c r="I16" s="1"/>
      <c r="J16" s="1"/>
      <c r="K16" s="9"/>
      <c r="L16" s="1"/>
      <c r="M16" s="1"/>
      <c r="N16" s="1"/>
      <c r="O16" s="1"/>
      <c r="P16" s="1"/>
      <c r="Q16" s="1"/>
      <c r="R16" s="1"/>
      <c r="S16" s="1"/>
      <c r="T16" s="1"/>
      <c r="U16" s="1"/>
      <c r="V16" s="1"/>
      <c r="W16" s="1"/>
      <c r="X16" s="1"/>
      <c r="Y16" s="1"/>
      <c r="Z16" s="1"/>
      <c r="AA16" s="1"/>
      <c r="AB16" s="1"/>
      <c r="AC16" s="1"/>
    </row>
    <row r="17" spans="1:30" ht="19.5" customHeight="1" thickBot="1" x14ac:dyDescent="0.3">
      <c r="A17" s="179" t="s">
        <v>107</v>
      </c>
      <c r="B17" s="180"/>
      <c r="C17" s="76" t="s">
        <v>123</v>
      </c>
      <c r="D17" s="1"/>
      <c r="E17" s="1"/>
      <c r="F17" s="1"/>
      <c r="G17" s="1"/>
      <c r="H17" s="1"/>
      <c r="I17" s="1"/>
      <c r="J17" s="1"/>
      <c r="K17" s="1"/>
      <c r="L17" s="1"/>
      <c r="M17" s="28"/>
      <c r="N17" s="1"/>
      <c r="O17" s="1"/>
      <c r="P17" s="1"/>
      <c r="Q17" s="1"/>
      <c r="R17" s="1"/>
      <c r="S17" s="1"/>
      <c r="T17" s="1"/>
      <c r="U17" s="1"/>
      <c r="V17" s="1"/>
      <c r="W17" s="1"/>
      <c r="X17" s="1"/>
      <c r="Y17" s="1"/>
      <c r="Z17" s="1"/>
      <c r="AA17" s="1"/>
      <c r="AB17" s="1"/>
      <c r="AC17" s="1"/>
    </row>
    <row r="18" spans="1:30" x14ac:dyDescent="0.2">
      <c r="A18" s="8"/>
      <c r="B18" s="7"/>
      <c r="C18" s="79"/>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30" ht="22.5" customHeight="1" x14ac:dyDescent="0.2">
      <c r="A19" s="6" t="s">
        <v>108</v>
      </c>
      <c r="B19" s="52">
        <f>1.03*189500</f>
        <v>195185</v>
      </c>
      <c r="C19" s="80"/>
      <c r="D19" s="1"/>
      <c r="E19" s="1"/>
      <c r="F19" s="1"/>
      <c r="G19" s="1"/>
      <c r="H19" s="9"/>
      <c r="I19" s="1"/>
      <c r="J19" s="1"/>
      <c r="K19" s="1"/>
      <c r="L19" s="1"/>
      <c r="M19" s="1"/>
      <c r="N19" s="1"/>
      <c r="O19" s="1"/>
      <c r="P19" s="1"/>
      <c r="Q19" s="1"/>
      <c r="R19" s="1"/>
      <c r="S19" s="1"/>
      <c r="T19" s="1"/>
      <c r="U19" s="1"/>
      <c r="V19" s="1"/>
      <c r="W19" s="1"/>
      <c r="X19" s="1"/>
      <c r="Y19" s="1"/>
      <c r="Z19" s="1"/>
      <c r="AA19" s="1"/>
      <c r="AB19" s="1"/>
      <c r="AC19" s="1"/>
    </row>
    <row r="20" spans="1:30" ht="6.75" customHeight="1" x14ac:dyDescent="0.2">
      <c r="A20" s="6"/>
      <c r="B20" s="29"/>
      <c r="C20" s="80"/>
      <c r="D20" s="1"/>
      <c r="E20" s="1"/>
      <c r="F20" s="1"/>
      <c r="G20" s="1"/>
      <c r="H20" s="9"/>
      <c r="I20" s="1"/>
      <c r="J20" s="1"/>
      <c r="K20" s="1"/>
      <c r="L20" s="1"/>
      <c r="M20" s="1"/>
      <c r="N20" s="1"/>
      <c r="O20" s="1"/>
      <c r="P20" s="1"/>
      <c r="Q20" s="1"/>
      <c r="R20" s="1"/>
      <c r="S20" s="1"/>
      <c r="T20" s="1"/>
      <c r="U20" s="1"/>
      <c r="V20" s="1"/>
      <c r="W20" s="1"/>
      <c r="X20" s="1"/>
      <c r="Y20" s="1"/>
      <c r="Z20" s="1"/>
      <c r="AA20" s="1"/>
      <c r="AB20" s="1"/>
      <c r="AC20" s="1"/>
    </row>
    <row r="21" spans="1:30" ht="22.5" customHeight="1" x14ac:dyDescent="0.2">
      <c r="A21" s="6" t="s">
        <v>109</v>
      </c>
      <c r="B21" s="30">
        <f>B19/12</f>
        <v>16265.416666666666</v>
      </c>
      <c r="C21" s="69">
        <f>B21/B43</f>
        <v>0.93129279290025535</v>
      </c>
      <c r="D21" s="1"/>
      <c r="E21" s="181" t="s">
        <v>128</v>
      </c>
      <c r="F21" s="182"/>
      <c r="G21" s="182"/>
      <c r="H21" s="183"/>
      <c r="I21" s="1"/>
      <c r="J21" s="1"/>
      <c r="K21" s="1"/>
      <c r="L21" s="1"/>
      <c r="M21" s="1"/>
      <c r="N21" s="1"/>
      <c r="O21" s="1"/>
      <c r="P21" s="1"/>
      <c r="Q21" s="1"/>
      <c r="R21" s="1"/>
      <c r="S21" s="1"/>
      <c r="T21" s="1"/>
      <c r="U21" s="1"/>
      <c r="V21" s="1"/>
      <c r="W21" s="1"/>
      <c r="X21" s="1"/>
      <c r="Y21" s="1"/>
      <c r="Z21" s="1"/>
      <c r="AA21" s="1"/>
      <c r="AB21" s="1"/>
      <c r="AC21" s="1"/>
    </row>
    <row r="22" spans="1:30" ht="22.5" customHeight="1" x14ac:dyDescent="0.2">
      <c r="A22" s="74" t="s">
        <v>114</v>
      </c>
      <c r="B22" s="73"/>
      <c r="C22" s="80"/>
      <c r="D22" s="1"/>
      <c r="E22" s="184"/>
      <c r="F22" s="185"/>
      <c r="G22" s="185"/>
      <c r="H22" s="186"/>
      <c r="I22" s="1"/>
      <c r="J22" s="71"/>
      <c r="K22" s="1"/>
      <c r="L22" s="1"/>
      <c r="M22" s="1"/>
      <c r="N22" s="1"/>
      <c r="O22" s="1"/>
      <c r="P22" s="1"/>
      <c r="Q22" s="1"/>
      <c r="R22" s="1"/>
      <c r="S22" s="1"/>
      <c r="T22" s="1"/>
      <c r="U22" s="1"/>
      <c r="V22" s="1"/>
      <c r="W22" s="1"/>
      <c r="X22" s="1"/>
      <c r="Y22" s="1"/>
      <c r="Z22" s="1"/>
      <c r="AA22" s="1"/>
      <c r="AB22" s="1"/>
      <c r="AC22" s="1"/>
    </row>
    <row r="23" spans="1:30" ht="22.5" customHeight="1" x14ac:dyDescent="0.2">
      <c r="A23" s="75" t="s">
        <v>29</v>
      </c>
      <c r="B23" s="90">
        <f>B21-SUM(B24:B29)</f>
        <v>16265.416666666666</v>
      </c>
      <c r="C23" s="190" t="s">
        <v>135</v>
      </c>
      <c r="D23" s="1"/>
      <c r="E23" s="187"/>
      <c r="F23" s="188"/>
      <c r="G23" s="188"/>
      <c r="H23" s="189"/>
      <c r="I23" s="88"/>
      <c r="J23" s="2"/>
      <c r="K23" s="1"/>
      <c r="L23" s="1"/>
      <c r="M23" s="1"/>
      <c r="N23" s="1"/>
      <c r="O23" s="1"/>
      <c r="P23" s="1"/>
      <c r="Q23" s="1"/>
      <c r="R23" s="1"/>
      <c r="S23" s="1"/>
      <c r="T23" s="1"/>
      <c r="U23" s="1"/>
      <c r="V23" s="1"/>
      <c r="W23" s="1"/>
      <c r="X23" s="1"/>
      <c r="Y23" s="1"/>
      <c r="Z23" s="1"/>
      <c r="AA23" s="1"/>
      <c r="AB23" s="1"/>
      <c r="AC23" s="1"/>
    </row>
    <row r="24" spans="1:30" ht="22.5" customHeight="1" x14ac:dyDescent="0.2">
      <c r="A24" s="75" t="s">
        <v>94</v>
      </c>
      <c r="B24" s="89">
        <v>0</v>
      </c>
      <c r="C24" s="190"/>
      <c r="D24" s="1"/>
      <c r="E24" s="191" t="s">
        <v>127</v>
      </c>
      <c r="F24" s="191"/>
      <c r="G24" s="191"/>
      <c r="H24" s="191"/>
      <c r="I24" s="88"/>
      <c r="J24" s="1"/>
      <c r="K24" s="1"/>
      <c r="L24" s="1"/>
      <c r="M24" s="1"/>
      <c r="N24" s="1"/>
      <c r="O24" s="1"/>
      <c r="P24" s="1"/>
      <c r="Q24" s="1"/>
      <c r="R24" s="1"/>
      <c r="S24" s="1"/>
      <c r="T24" s="1"/>
      <c r="U24" s="1"/>
      <c r="V24" s="1"/>
      <c r="W24" s="1"/>
      <c r="X24" s="1"/>
      <c r="Y24" s="1"/>
      <c r="Z24" s="1"/>
      <c r="AA24" s="1"/>
      <c r="AB24" s="1"/>
      <c r="AC24" s="1"/>
    </row>
    <row r="25" spans="1:30" ht="22.5" customHeight="1" x14ac:dyDescent="0.2">
      <c r="A25" s="75" t="s">
        <v>66</v>
      </c>
      <c r="B25" s="89">
        <v>0</v>
      </c>
      <c r="C25" s="190"/>
      <c r="D25" s="1"/>
      <c r="E25" s="1"/>
      <c r="F25" s="1"/>
      <c r="G25" s="1"/>
      <c r="H25" s="9"/>
      <c r="I25" s="88"/>
      <c r="J25" s="1"/>
      <c r="K25" s="1"/>
      <c r="L25" s="1"/>
      <c r="M25" s="1"/>
      <c r="N25" s="1"/>
      <c r="O25" s="1"/>
      <c r="P25" s="1"/>
      <c r="Q25" s="1"/>
      <c r="R25" s="1"/>
      <c r="S25" s="1"/>
      <c r="T25" s="1"/>
      <c r="U25" s="1"/>
      <c r="V25" s="1"/>
      <c r="W25" s="1"/>
      <c r="X25" s="1"/>
      <c r="Y25" s="1"/>
      <c r="Z25" s="1"/>
      <c r="AA25" s="1"/>
      <c r="AB25" s="1"/>
      <c r="AC25" s="1"/>
    </row>
    <row r="26" spans="1:30" ht="22.5" customHeight="1" x14ac:dyDescent="0.2">
      <c r="A26" s="75" t="s">
        <v>88</v>
      </c>
      <c r="B26" s="89">
        <v>0</v>
      </c>
      <c r="C26" s="190"/>
      <c r="D26" s="1"/>
      <c r="E26" s="1"/>
      <c r="F26" s="1"/>
      <c r="G26" s="1"/>
      <c r="H26" s="9"/>
      <c r="I26" s="88"/>
      <c r="J26" s="1"/>
      <c r="K26" s="1"/>
      <c r="L26" s="1"/>
      <c r="M26" s="1"/>
      <c r="N26" s="1"/>
      <c r="O26" s="1"/>
      <c r="P26" s="1"/>
      <c r="Q26" s="1"/>
      <c r="R26" s="1"/>
      <c r="S26" s="1"/>
      <c r="T26" s="1"/>
      <c r="U26" s="1"/>
      <c r="V26" s="1"/>
      <c r="W26" s="1"/>
      <c r="X26" s="1"/>
      <c r="Y26" s="1"/>
      <c r="Z26" s="1"/>
      <c r="AA26" s="1"/>
      <c r="AB26" s="1"/>
      <c r="AC26" s="1"/>
    </row>
    <row r="27" spans="1:30" ht="22.5" customHeight="1" x14ac:dyDescent="0.2">
      <c r="A27" s="75" t="s">
        <v>115</v>
      </c>
      <c r="B27" s="89">
        <v>0</v>
      </c>
      <c r="C27" s="190"/>
      <c r="D27" s="1"/>
      <c r="E27" s="1"/>
      <c r="F27" s="1"/>
      <c r="G27" s="1"/>
      <c r="H27" s="9"/>
      <c r="I27" s="88"/>
      <c r="J27" s="1"/>
      <c r="K27" s="1"/>
      <c r="L27" s="1"/>
      <c r="M27" s="1"/>
      <c r="N27" s="1"/>
      <c r="O27" s="1"/>
      <c r="P27" s="1"/>
      <c r="Q27" s="1"/>
      <c r="R27" s="1"/>
      <c r="S27" s="1"/>
      <c r="T27" s="1"/>
      <c r="U27" s="1"/>
      <c r="V27" s="1"/>
      <c r="W27" s="1"/>
      <c r="X27" s="1"/>
      <c r="Y27" s="1"/>
      <c r="Z27" s="1"/>
      <c r="AA27" s="1"/>
      <c r="AB27" s="1"/>
      <c r="AC27" s="1"/>
    </row>
    <row r="28" spans="1:30" ht="22.5" customHeight="1" x14ac:dyDescent="0.2">
      <c r="A28" s="75" t="s">
        <v>116</v>
      </c>
      <c r="B28" s="89">
        <v>0</v>
      </c>
      <c r="C28" s="190"/>
      <c r="D28" s="1"/>
      <c r="E28" s="1"/>
      <c r="F28" s="1"/>
      <c r="G28" s="1"/>
      <c r="H28" s="9"/>
      <c r="I28" s="88"/>
      <c r="J28" s="1"/>
      <c r="K28" s="1"/>
      <c r="L28" s="1"/>
      <c r="M28" s="1"/>
      <c r="N28" s="1"/>
      <c r="O28" s="1"/>
      <c r="P28" s="1"/>
      <c r="Q28" s="1"/>
      <c r="R28" s="1"/>
      <c r="S28" s="1"/>
      <c r="T28" s="1"/>
      <c r="U28" s="1"/>
      <c r="V28" s="1"/>
      <c r="W28" s="1"/>
      <c r="X28" s="1"/>
      <c r="Y28" s="1"/>
      <c r="Z28" s="1"/>
      <c r="AA28" s="1"/>
      <c r="AB28" s="1"/>
      <c r="AC28" s="1"/>
    </row>
    <row r="29" spans="1:30" ht="22.5" customHeight="1" x14ac:dyDescent="0.2">
      <c r="A29" s="75" t="s">
        <v>117</v>
      </c>
      <c r="B29" s="89">
        <v>0</v>
      </c>
      <c r="C29" s="190"/>
      <c r="D29" s="1"/>
      <c r="E29" s="1"/>
      <c r="F29" s="1"/>
      <c r="G29" s="1"/>
      <c r="H29" s="9"/>
      <c r="I29" s="88"/>
      <c r="J29" s="1"/>
      <c r="K29" s="1"/>
      <c r="L29" s="1"/>
      <c r="M29" s="1"/>
      <c r="N29" s="1"/>
      <c r="O29" s="1"/>
      <c r="P29" s="1"/>
      <c r="Q29" s="1"/>
      <c r="R29" s="1"/>
      <c r="S29" s="1"/>
      <c r="T29" s="1"/>
      <c r="U29" s="1"/>
      <c r="V29" s="1"/>
      <c r="W29" s="1"/>
      <c r="X29" s="1"/>
      <c r="Y29" s="1"/>
      <c r="Z29" s="1"/>
      <c r="AA29" s="1"/>
      <c r="AB29" s="1"/>
      <c r="AC29" s="1"/>
    </row>
    <row r="30" spans="1:30" ht="13.5" customHeight="1" thickBot="1" x14ac:dyDescent="0.25">
      <c r="A30" s="5"/>
      <c r="B30" s="4"/>
      <c r="C30" s="81"/>
      <c r="D30" s="1"/>
      <c r="E30" s="1"/>
      <c r="F30" s="1"/>
      <c r="G30" s="1"/>
      <c r="H30" s="9"/>
      <c r="I30" s="1"/>
      <c r="J30" s="1"/>
      <c r="K30" s="1"/>
      <c r="L30" s="1"/>
      <c r="M30" s="1"/>
      <c r="N30" s="1"/>
      <c r="O30" s="1"/>
      <c r="P30" s="1"/>
      <c r="Q30" s="1"/>
      <c r="R30" s="1"/>
      <c r="S30" s="1"/>
      <c r="T30" s="1"/>
      <c r="U30" s="1"/>
      <c r="V30" s="1"/>
      <c r="W30" s="1"/>
      <c r="X30" s="1"/>
      <c r="Y30" s="1"/>
      <c r="Z30" s="1"/>
      <c r="AA30" s="1"/>
      <c r="AB30" s="1"/>
      <c r="AC30" s="1"/>
    </row>
    <row r="31" spans="1:30" ht="14.25" customHeight="1" thickBot="1" x14ac:dyDescent="0.25">
      <c r="A31" s="1"/>
      <c r="B31" s="1"/>
      <c r="C31" s="1"/>
      <c r="D31" s="1"/>
      <c r="E31" s="1"/>
      <c r="F31" s="1"/>
      <c r="G31" s="1"/>
      <c r="H31" s="9"/>
      <c r="I31" s="1"/>
      <c r="J31" s="1"/>
      <c r="K31" s="1"/>
      <c r="L31" s="1"/>
      <c r="M31" s="1"/>
      <c r="N31" s="1"/>
      <c r="O31" s="1"/>
      <c r="P31" s="1"/>
      <c r="Q31" s="1"/>
      <c r="R31" s="1"/>
      <c r="S31" s="1"/>
      <c r="T31" s="1"/>
      <c r="U31" s="1"/>
      <c r="V31" s="1"/>
      <c r="W31" s="1"/>
      <c r="X31" s="1"/>
      <c r="Y31" s="1"/>
      <c r="Z31" s="1"/>
      <c r="AA31" s="1"/>
      <c r="AB31" s="1"/>
      <c r="AC31" s="1"/>
    </row>
    <row r="32" spans="1:30" ht="19.5" customHeight="1" thickBot="1" x14ac:dyDescent="0.3">
      <c r="A32" s="179" t="s">
        <v>113</v>
      </c>
      <c r="B32" s="180"/>
      <c r="C32" s="76" t="s">
        <v>123</v>
      </c>
      <c r="D32" s="1"/>
      <c r="E32" s="192" t="s">
        <v>98</v>
      </c>
      <c r="F32" s="193"/>
      <c r="G32" s="193"/>
      <c r="H32" s="194"/>
      <c r="I32" s="9"/>
      <c r="J32" s="1"/>
      <c r="K32" s="1"/>
      <c r="L32" s="1"/>
      <c r="M32" s="1"/>
      <c r="N32" s="1"/>
      <c r="O32" s="1"/>
      <c r="P32" s="1"/>
      <c r="Q32" s="1"/>
      <c r="R32" s="1"/>
      <c r="S32" s="1"/>
      <c r="T32" s="1"/>
      <c r="U32" s="1"/>
      <c r="V32" s="1"/>
      <c r="W32" s="1"/>
      <c r="X32" s="1"/>
      <c r="Y32" s="1"/>
      <c r="Z32" s="1"/>
      <c r="AA32" s="1"/>
      <c r="AB32" s="1"/>
      <c r="AC32" s="1"/>
      <c r="AD32" s="1"/>
    </row>
    <row r="33" spans="1:30" ht="13.5" thickBot="1" x14ac:dyDescent="0.25">
      <c r="A33" s="78"/>
      <c r="B33" s="77" t="s">
        <v>124</v>
      </c>
      <c r="C33" s="79"/>
      <c r="D33" s="1"/>
      <c r="E33" s="195"/>
      <c r="F33" s="196"/>
      <c r="G33" s="196"/>
      <c r="H33" s="197"/>
      <c r="I33" s="9"/>
      <c r="J33" s="1"/>
      <c r="K33" s="1"/>
      <c r="L33" s="1"/>
      <c r="M33" s="1"/>
      <c r="N33" s="1"/>
      <c r="O33" s="1"/>
      <c r="P33" s="1"/>
      <c r="Q33" s="1"/>
      <c r="R33" s="1"/>
      <c r="S33" s="1"/>
      <c r="T33" s="1"/>
      <c r="U33" s="1"/>
      <c r="V33" s="1"/>
      <c r="W33" s="1"/>
      <c r="X33" s="1"/>
      <c r="Y33" s="1"/>
      <c r="Z33" s="1"/>
      <c r="AA33" s="1"/>
      <c r="AB33" s="1"/>
      <c r="AC33" s="1"/>
      <c r="AD33" s="1"/>
    </row>
    <row r="34" spans="1:30" ht="22.5" customHeight="1" x14ac:dyDescent="0.2">
      <c r="A34" s="6" t="s">
        <v>118</v>
      </c>
      <c r="B34" s="52">
        <v>0</v>
      </c>
      <c r="C34" s="69">
        <f>B34/$B$43</f>
        <v>0</v>
      </c>
      <c r="D34" s="1"/>
      <c r="E34" s="198"/>
      <c r="F34" s="199"/>
      <c r="G34" s="199"/>
      <c r="H34" s="200"/>
      <c r="I34" s="9"/>
      <c r="J34" s="1"/>
      <c r="K34" s="1"/>
      <c r="L34" s="1"/>
      <c r="M34" s="1"/>
      <c r="N34" s="1"/>
      <c r="O34" s="1"/>
      <c r="P34" s="1"/>
      <c r="Q34" s="1"/>
      <c r="R34" s="1"/>
      <c r="S34" s="1"/>
      <c r="T34" s="1"/>
      <c r="U34" s="1"/>
      <c r="V34" s="1"/>
      <c r="W34" s="1"/>
      <c r="X34" s="1"/>
      <c r="Y34" s="1"/>
      <c r="Z34" s="1"/>
      <c r="AA34" s="1"/>
      <c r="AB34" s="1"/>
      <c r="AC34" s="1"/>
      <c r="AD34" s="1"/>
    </row>
    <row r="35" spans="1:30" ht="22.5" customHeight="1" x14ac:dyDescent="0.2">
      <c r="A35" s="6" t="s">
        <v>119</v>
      </c>
      <c r="B35" s="52">
        <v>1200</v>
      </c>
      <c r="C35" s="69">
        <f t="shared" ref="C35:C40" si="0">B35/$B$43</f>
        <v>6.8707207099744746E-2</v>
      </c>
      <c r="D35" s="104"/>
      <c r="E35" s="104"/>
      <c r="F35" s="104"/>
      <c r="G35" s="104"/>
      <c r="H35" s="9"/>
      <c r="I35" s="1"/>
      <c r="J35" s="1"/>
      <c r="K35" s="1"/>
      <c r="L35" s="1"/>
      <c r="M35" s="1"/>
      <c r="N35" s="1"/>
      <c r="O35" s="1"/>
      <c r="P35" s="1"/>
      <c r="Q35" s="1"/>
      <c r="R35" s="1"/>
      <c r="S35" s="1"/>
      <c r="T35" s="1"/>
      <c r="U35" s="1"/>
      <c r="V35" s="1"/>
      <c r="W35" s="1"/>
      <c r="X35" s="1"/>
      <c r="Y35" s="1"/>
      <c r="Z35" s="1"/>
      <c r="AA35" s="1"/>
      <c r="AB35" s="1"/>
      <c r="AC35" s="1"/>
    </row>
    <row r="36" spans="1:30" ht="22.5" customHeight="1" x14ac:dyDescent="0.2">
      <c r="A36" s="6" t="s">
        <v>83</v>
      </c>
      <c r="B36" s="52">
        <v>0</v>
      </c>
      <c r="C36" s="69">
        <f t="shared" si="0"/>
        <v>0</v>
      </c>
      <c r="D36" s="104"/>
      <c r="E36" s="104"/>
      <c r="F36" s="104"/>
      <c r="G36" s="104"/>
      <c r="H36" s="9"/>
      <c r="I36" s="1"/>
      <c r="J36" s="1"/>
      <c r="K36" s="1"/>
      <c r="L36" s="1"/>
      <c r="M36" s="1"/>
      <c r="N36" s="1"/>
      <c r="O36" s="1"/>
      <c r="P36" s="1"/>
      <c r="Q36" s="1"/>
      <c r="R36" s="1"/>
      <c r="S36" s="1"/>
      <c r="T36" s="1"/>
      <c r="U36" s="1"/>
      <c r="V36" s="1"/>
      <c r="W36" s="1"/>
      <c r="X36" s="1"/>
      <c r="Y36" s="1"/>
      <c r="Z36" s="1"/>
      <c r="AA36" s="1"/>
      <c r="AB36" s="1"/>
      <c r="AC36" s="1"/>
    </row>
    <row r="37" spans="1:30" ht="22.5" customHeight="1" x14ac:dyDescent="0.2">
      <c r="A37" s="6" t="s">
        <v>130</v>
      </c>
      <c r="B37" s="52">
        <v>0</v>
      </c>
      <c r="C37" s="69">
        <f t="shared" si="0"/>
        <v>0</v>
      </c>
      <c r="D37" s="104"/>
      <c r="E37" s="104"/>
      <c r="F37" s="104"/>
      <c r="G37" s="104"/>
      <c r="H37" s="9"/>
      <c r="I37" s="1"/>
      <c r="J37" s="1"/>
      <c r="K37" s="1"/>
      <c r="L37" s="1"/>
      <c r="M37" s="1"/>
      <c r="N37" s="1"/>
      <c r="O37" s="1"/>
      <c r="P37" s="1"/>
      <c r="Q37" s="1"/>
      <c r="R37" s="1"/>
      <c r="S37" s="1"/>
      <c r="T37" s="1"/>
      <c r="U37" s="1"/>
      <c r="V37" s="1"/>
      <c r="W37" s="1"/>
      <c r="X37" s="1"/>
      <c r="Y37" s="1"/>
      <c r="Z37" s="1"/>
      <c r="AA37" s="1"/>
      <c r="AB37" s="1"/>
      <c r="AC37" s="1"/>
    </row>
    <row r="38" spans="1:30" ht="22.5" customHeight="1" x14ac:dyDescent="0.2">
      <c r="A38" s="6" t="s">
        <v>120</v>
      </c>
      <c r="B38" s="52">
        <v>0</v>
      </c>
      <c r="C38" s="69">
        <f t="shared" si="0"/>
        <v>0</v>
      </c>
      <c r="D38" s="104"/>
      <c r="E38" s="104"/>
      <c r="F38" s="104"/>
      <c r="G38" s="104"/>
      <c r="H38" s="9"/>
      <c r="I38" s="1"/>
      <c r="J38" s="1"/>
      <c r="K38" s="1"/>
      <c r="L38" s="1"/>
      <c r="M38" s="1"/>
      <c r="N38" s="1"/>
      <c r="O38" s="1"/>
      <c r="P38" s="1"/>
      <c r="Q38" s="1"/>
      <c r="R38" s="1"/>
      <c r="S38" s="1"/>
      <c r="T38" s="1"/>
      <c r="U38" s="1"/>
      <c r="V38" s="1"/>
      <c r="W38" s="1"/>
      <c r="X38" s="1"/>
      <c r="Y38" s="1"/>
      <c r="Z38" s="1"/>
      <c r="AA38" s="1"/>
      <c r="AB38" s="1"/>
      <c r="AC38" s="1"/>
    </row>
    <row r="39" spans="1:30" ht="22.5" customHeight="1" x14ac:dyDescent="0.2">
      <c r="A39" s="6" t="s">
        <v>121</v>
      </c>
      <c r="B39" s="52">
        <v>0</v>
      </c>
      <c r="C39" s="69">
        <f t="shared" si="0"/>
        <v>0</v>
      </c>
      <c r="D39" s="104"/>
      <c r="E39" s="104"/>
      <c r="F39" s="104"/>
      <c r="G39" s="104"/>
      <c r="H39" s="9"/>
      <c r="I39" s="1"/>
      <c r="J39" s="1"/>
      <c r="K39" s="1"/>
      <c r="L39" s="1"/>
      <c r="M39" s="1"/>
      <c r="N39" s="1"/>
      <c r="O39" s="1"/>
      <c r="P39" s="1"/>
      <c r="Q39" s="1"/>
      <c r="R39" s="1"/>
      <c r="S39" s="1"/>
      <c r="T39" s="1"/>
      <c r="U39" s="1"/>
      <c r="V39" s="1"/>
      <c r="W39" s="1"/>
      <c r="X39" s="1"/>
      <c r="Y39" s="1"/>
      <c r="Z39" s="1"/>
      <c r="AA39" s="1"/>
      <c r="AB39" s="1"/>
      <c r="AC39" s="1"/>
    </row>
    <row r="40" spans="1:30" ht="22.5" customHeight="1" x14ac:dyDescent="0.2">
      <c r="A40" s="6" t="s">
        <v>122</v>
      </c>
      <c r="B40" s="52">
        <v>0</v>
      </c>
      <c r="C40" s="69">
        <f t="shared" si="0"/>
        <v>0</v>
      </c>
      <c r="D40" s="104"/>
      <c r="E40" s="104"/>
      <c r="F40" s="104"/>
      <c r="G40" s="104"/>
      <c r="H40" s="9"/>
      <c r="I40" s="1"/>
      <c r="J40" s="1"/>
      <c r="K40" s="1"/>
      <c r="L40" s="1"/>
      <c r="M40" s="1"/>
      <c r="N40" s="1"/>
      <c r="O40" s="1"/>
      <c r="P40" s="1"/>
      <c r="Q40" s="1"/>
      <c r="R40" s="1"/>
      <c r="S40" s="1"/>
      <c r="T40" s="1"/>
      <c r="U40" s="1"/>
      <c r="V40" s="1"/>
      <c r="W40" s="1"/>
      <c r="X40" s="1"/>
      <c r="Y40" s="1"/>
      <c r="Z40" s="1"/>
      <c r="AA40" s="1"/>
      <c r="AB40" s="1"/>
      <c r="AC40" s="1"/>
    </row>
    <row r="41" spans="1:30" ht="13.5" customHeight="1" thickBot="1" x14ac:dyDescent="0.25">
      <c r="A41" s="5"/>
      <c r="B41" s="4"/>
      <c r="C41" s="81"/>
      <c r="D41" s="1"/>
      <c r="E41" s="1"/>
      <c r="F41" s="1"/>
      <c r="G41" s="9"/>
      <c r="H41" s="1"/>
      <c r="I41" s="1"/>
      <c r="J41" s="1"/>
      <c r="K41" s="28"/>
      <c r="L41" s="1"/>
      <c r="M41" s="1"/>
      <c r="N41" s="1"/>
      <c r="O41" s="28"/>
      <c r="P41" s="1"/>
      <c r="Q41" s="1"/>
      <c r="R41" s="1"/>
      <c r="S41" s="1"/>
      <c r="T41" s="1"/>
      <c r="U41" s="1"/>
      <c r="V41" s="1"/>
      <c r="W41" s="1"/>
      <c r="X41" s="1"/>
      <c r="Y41" s="1"/>
      <c r="Z41" s="1"/>
      <c r="AA41" s="1"/>
      <c r="AB41" s="1"/>
    </row>
    <row r="42" spans="1:30" ht="13.5" customHeight="1" thickBot="1" x14ac:dyDescent="0.25">
      <c r="A42" s="1"/>
      <c r="C42" s="1"/>
      <c r="D42" s="1"/>
      <c r="E42" s="1"/>
      <c r="F42" s="1"/>
      <c r="G42" s="9"/>
      <c r="H42" s="1"/>
      <c r="I42" s="1"/>
      <c r="J42" s="1"/>
      <c r="K42" s="1"/>
      <c r="L42" s="1"/>
      <c r="M42" s="1"/>
      <c r="N42" s="1"/>
      <c r="O42" s="1"/>
      <c r="P42" s="1"/>
      <c r="Q42" s="1"/>
      <c r="R42" s="1"/>
      <c r="S42" s="1"/>
      <c r="T42" s="1"/>
      <c r="U42" s="1"/>
      <c r="V42" s="1"/>
      <c r="W42" s="1"/>
      <c r="X42" s="1"/>
      <c r="Y42" s="1"/>
      <c r="Z42" s="1"/>
      <c r="AA42" s="1"/>
      <c r="AB42" s="1"/>
    </row>
    <row r="43" spans="1:30" ht="22.5" customHeight="1" x14ac:dyDescent="0.2">
      <c r="A43" s="105" t="s">
        <v>99</v>
      </c>
      <c r="B43" s="106">
        <f>SUM(B21,B34:B40)</f>
        <v>17465.416666666664</v>
      </c>
      <c r="C43" s="1"/>
      <c r="D43" s="1"/>
      <c r="E43" s="1"/>
      <c r="F43" s="1"/>
      <c r="G43" s="9"/>
      <c r="H43" s="1"/>
      <c r="I43" s="1"/>
      <c r="J43" s="1"/>
      <c r="K43" s="28"/>
      <c r="L43" s="1"/>
      <c r="M43" s="1"/>
      <c r="N43" s="1"/>
      <c r="O43" s="28"/>
      <c r="P43" s="1"/>
      <c r="Q43" s="1"/>
      <c r="R43" s="1"/>
      <c r="S43" s="1"/>
      <c r="T43" s="1"/>
      <c r="U43" s="1"/>
      <c r="V43" s="1"/>
      <c r="W43" s="1"/>
      <c r="X43" s="1"/>
      <c r="Y43" s="1"/>
      <c r="Z43" s="1"/>
      <c r="AA43" s="1"/>
      <c r="AB43" s="1"/>
    </row>
    <row r="44" spans="1:30" ht="13.5" customHeight="1" thickBot="1" x14ac:dyDescent="0.25">
      <c r="A44" s="5"/>
      <c r="B44" s="4"/>
      <c r="C44" s="1"/>
      <c r="D44" s="1"/>
      <c r="E44" s="1"/>
      <c r="F44" s="1"/>
      <c r="G44" s="9"/>
      <c r="H44" s="1"/>
      <c r="I44" s="1"/>
      <c r="J44" s="1"/>
      <c r="K44" s="1"/>
      <c r="L44" s="1"/>
      <c r="M44" s="1"/>
      <c r="N44" s="1"/>
      <c r="O44" s="1"/>
      <c r="P44" s="1"/>
      <c r="Q44" s="1"/>
      <c r="R44" s="1"/>
      <c r="S44" s="1"/>
      <c r="T44" s="1"/>
      <c r="U44" s="1"/>
      <c r="V44" s="1"/>
      <c r="W44" s="1"/>
      <c r="X44" s="1"/>
      <c r="Y44" s="1"/>
      <c r="Z44" s="1"/>
      <c r="AA44" s="1"/>
      <c r="AB44" s="1"/>
    </row>
    <row r="45" spans="1:30" ht="13.5" customHeight="1" x14ac:dyDescent="0.2">
      <c r="A45" s="1"/>
      <c r="C45" s="1"/>
      <c r="D45" s="1"/>
      <c r="E45" s="1"/>
      <c r="F45" s="1"/>
      <c r="G45" s="9"/>
      <c r="H45" s="1"/>
      <c r="I45" s="1"/>
      <c r="J45" s="1"/>
      <c r="K45" s="1"/>
      <c r="L45" s="1"/>
      <c r="M45" s="1"/>
      <c r="N45" s="1"/>
      <c r="O45" s="1"/>
      <c r="P45" s="1"/>
      <c r="Q45" s="1"/>
      <c r="R45" s="1"/>
      <c r="S45" s="1"/>
      <c r="T45" s="1"/>
      <c r="U45" s="1"/>
      <c r="V45" s="1"/>
      <c r="W45" s="1"/>
      <c r="X45" s="1"/>
      <c r="Y45" s="1"/>
      <c r="Z45" s="1"/>
      <c r="AA45" s="1"/>
      <c r="AB45" s="1"/>
    </row>
    <row r="46" spans="1:30" ht="22.5" customHeight="1" x14ac:dyDescent="0.2">
      <c r="A46" s="201" t="s">
        <v>27</v>
      </c>
      <c r="B46" s="202"/>
      <c r="C46" s="47"/>
      <c r="D46" s="1"/>
      <c r="E46" s="168" t="s">
        <v>33</v>
      </c>
      <c r="F46" s="169"/>
      <c r="G46" s="169"/>
      <c r="H46" s="170"/>
      <c r="I46" s="1"/>
      <c r="J46" s="1"/>
      <c r="K46" s="1"/>
      <c r="L46" s="1"/>
      <c r="M46" s="1"/>
      <c r="N46" s="1"/>
      <c r="O46" s="1"/>
      <c r="P46" s="1"/>
      <c r="Q46" s="1"/>
      <c r="R46" s="1"/>
      <c r="S46" s="1"/>
      <c r="T46" s="1"/>
      <c r="U46" s="1"/>
      <c r="V46" s="1"/>
      <c r="W46" s="1"/>
      <c r="X46" s="1"/>
      <c r="Y46" s="1"/>
      <c r="Z46" s="1"/>
      <c r="AA46" s="1"/>
      <c r="AB46" s="1"/>
      <c r="AC46" s="1"/>
    </row>
    <row r="47" spans="1:30" ht="16.5" customHeight="1" x14ac:dyDescent="0.2">
      <c r="A47" s="203" t="str">
        <f>IF(B43&gt;B13,"YES","NO")</f>
        <v>NO</v>
      </c>
      <c r="B47" s="204"/>
      <c r="C47" s="48"/>
      <c r="D47" s="1"/>
      <c r="E47" s="174"/>
      <c r="F47" s="175"/>
      <c r="G47" s="175"/>
      <c r="H47" s="176"/>
      <c r="I47" s="1"/>
      <c r="J47" s="1"/>
      <c r="K47" s="1"/>
      <c r="L47" s="1"/>
      <c r="M47" s="1"/>
      <c r="N47" s="1"/>
      <c r="O47" s="1"/>
      <c r="P47" s="28"/>
      <c r="Q47" s="1"/>
      <c r="R47" s="1"/>
      <c r="S47" s="1"/>
      <c r="T47" s="1"/>
      <c r="U47" s="1"/>
      <c r="V47" s="1"/>
      <c r="W47" s="1"/>
      <c r="X47" s="1"/>
      <c r="Y47" s="1"/>
      <c r="Z47" s="1"/>
      <c r="AA47" s="1"/>
      <c r="AB47" s="1"/>
      <c r="AC47" s="1"/>
    </row>
    <row r="48" spans="1:30" ht="6.75" customHeight="1" x14ac:dyDescent="0.2">
      <c r="A48" s="205"/>
      <c r="B48" s="206"/>
      <c r="C48" s="1"/>
      <c r="D48" s="1"/>
      <c r="E48" s="1"/>
      <c r="F48" s="1"/>
      <c r="G48" s="1"/>
      <c r="H48" s="1"/>
      <c r="I48" s="2"/>
      <c r="J48" s="1"/>
      <c r="K48" s="1"/>
      <c r="L48" s="1"/>
      <c r="M48" s="1"/>
      <c r="N48" s="1"/>
      <c r="O48" s="1"/>
      <c r="P48" s="1"/>
      <c r="Q48" s="1"/>
      <c r="R48" s="1"/>
      <c r="S48" s="1"/>
      <c r="T48" s="1"/>
      <c r="U48" s="1"/>
      <c r="V48" s="1"/>
      <c r="W48" s="1"/>
      <c r="X48" s="1"/>
      <c r="Y48" s="1"/>
      <c r="Z48" s="1"/>
      <c r="AA48" s="1"/>
      <c r="AB48" s="1"/>
      <c r="AC48" s="1"/>
    </row>
    <row r="49" spans="1:30" ht="9" customHeight="1" x14ac:dyDescent="0.2">
      <c r="A49" s="207"/>
      <c r="B49" s="208"/>
      <c r="C49" s="1"/>
      <c r="D49" s="1"/>
      <c r="E49" s="1"/>
      <c r="F49" s="1"/>
      <c r="G49" s="1"/>
      <c r="H49" s="1"/>
      <c r="I49" s="2"/>
      <c r="J49" s="1"/>
      <c r="K49" s="1"/>
      <c r="L49" s="1"/>
      <c r="M49" s="1"/>
      <c r="N49" s="1"/>
      <c r="O49" s="1"/>
      <c r="P49" s="1"/>
      <c r="Q49" s="1"/>
      <c r="R49" s="1"/>
      <c r="S49" s="1"/>
      <c r="T49" s="1"/>
      <c r="U49" s="1"/>
      <c r="V49" s="1"/>
      <c r="W49" s="1"/>
      <c r="X49" s="1"/>
      <c r="Y49" s="1"/>
      <c r="Z49" s="1"/>
      <c r="AA49" s="1"/>
      <c r="AB49" s="1"/>
      <c r="AC49" s="1"/>
    </row>
    <row r="50" spans="1:30" ht="17.25" customHeight="1" x14ac:dyDescent="0.2">
      <c r="A50" s="1"/>
      <c r="B50" s="1"/>
      <c r="C50" s="1"/>
      <c r="D50" s="3"/>
      <c r="E50" s="3"/>
      <c r="F50" s="3"/>
      <c r="G50" s="2"/>
      <c r="H50" s="2"/>
      <c r="I50" s="2"/>
      <c r="J50" s="1"/>
      <c r="K50" s="1"/>
      <c r="L50" s="1"/>
      <c r="M50" s="1"/>
      <c r="N50" s="1"/>
      <c r="O50" s="1"/>
      <c r="P50" s="1"/>
      <c r="Q50" s="1"/>
      <c r="R50" s="1"/>
      <c r="S50" s="1"/>
      <c r="T50" s="1"/>
      <c r="U50" s="1"/>
      <c r="V50" s="1"/>
      <c r="W50" s="1"/>
      <c r="X50" s="1"/>
      <c r="Y50" s="1"/>
      <c r="Z50" s="1"/>
      <c r="AA50" s="1"/>
      <c r="AB50" s="1"/>
      <c r="AC50" s="1"/>
    </row>
    <row r="51" spans="1:30" ht="45" customHeight="1" x14ac:dyDescent="0.2">
      <c r="A51" s="46"/>
      <c r="B51" s="14"/>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30" ht="12.75" customHeight="1" x14ac:dyDescent="0.2">
      <c r="A52" s="31"/>
      <c r="B52" s="1"/>
      <c r="C52" s="1"/>
      <c r="D52" s="1"/>
      <c r="E52" s="1"/>
      <c r="F52" s="2"/>
      <c r="G52" s="1"/>
      <c r="H52" s="1"/>
      <c r="I52" s="1"/>
      <c r="J52" s="1"/>
      <c r="K52" s="1"/>
      <c r="L52" s="1"/>
      <c r="M52" s="1"/>
      <c r="N52" s="1"/>
      <c r="O52" s="1"/>
      <c r="P52" s="1"/>
      <c r="Q52" s="1"/>
      <c r="R52" s="1"/>
      <c r="S52" s="1"/>
      <c r="T52" s="1"/>
      <c r="U52" s="1"/>
      <c r="V52" s="1"/>
      <c r="W52" s="1"/>
      <c r="X52" s="1"/>
      <c r="Y52" s="1"/>
      <c r="Z52" s="1"/>
      <c r="AA52" s="1"/>
      <c r="AB52" s="1"/>
      <c r="AC52" s="1"/>
    </row>
    <row r="53" spans="1:30" ht="24.75" customHeight="1" x14ac:dyDescent="0.2">
      <c r="A53" s="159" t="s">
        <v>32</v>
      </c>
      <c r="B53" s="160"/>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30" ht="30" customHeight="1" x14ac:dyDescent="0.2">
      <c r="A54" s="161"/>
      <c r="B54" s="162"/>
      <c r="C54" s="1"/>
      <c r="D54" s="1"/>
      <c r="E54" s="1"/>
      <c r="F54" s="71"/>
      <c r="G54" s="1"/>
      <c r="H54" s="1"/>
      <c r="I54" s="1"/>
      <c r="J54" s="1"/>
      <c r="K54" s="1"/>
      <c r="L54" s="1"/>
      <c r="M54" s="1"/>
      <c r="N54" s="1"/>
      <c r="O54" s="1"/>
      <c r="P54" s="1"/>
      <c r="Q54" s="1"/>
      <c r="R54" s="1"/>
      <c r="S54" s="1"/>
      <c r="T54" s="1"/>
      <c r="U54" s="1"/>
      <c r="V54" s="1"/>
      <c r="W54" s="1"/>
      <c r="X54" s="1"/>
      <c r="Y54" s="1"/>
      <c r="Z54" s="1"/>
      <c r="AA54" s="1"/>
      <c r="AB54" s="1"/>
      <c r="AC54" s="1"/>
    </row>
    <row r="55" spans="1:30" ht="30" customHeight="1" x14ac:dyDescent="0.2">
      <c r="A55" s="163"/>
      <c r="B55" s="164"/>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30" ht="9.75" customHeight="1" x14ac:dyDescent="0.2">
      <c r="A56" s="3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30" ht="6.75" customHeight="1" thickBot="1" x14ac:dyDescent="0.3">
      <c r="A57" s="222"/>
      <c r="B57" s="222"/>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30" ht="25.5" customHeight="1" x14ac:dyDescent="0.2">
      <c r="A58" s="223" t="s">
        <v>136</v>
      </c>
      <c r="B58" s="224"/>
      <c r="C58" s="225"/>
      <c r="D58" s="1"/>
      <c r="E58" s="1"/>
      <c r="F58" s="1"/>
      <c r="G58" s="1"/>
      <c r="H58" s="1"/>
      <c r="I58" s="1"/>
      <c r="J58" s="1"/>
      <c r="K58" s="1"/>
      <c r="L58" s="1"/>
      <c r="M58" s="1"/>
      <c r="N58" s="1" t="s">
        <v>30</v>
      </c>
      <c r="O58" s="1"/>
      <c r="P58" s="1"/>
      <c r="Q58" s="1"/>
      <c r="R58" s="1"/>
      <c r="S58" s="1"/>
      <c r="T58" s="1"/>
      <c r="U58" s="1"/>
      <c r="V58" s="1"/>
      <c r="W58" s="1"/>
      <c r="X58" s="1"/>
      <c r="Y58" s="1"/>
      <c r="Z58" s="1"/>
      <c r="AA58" s="1"/>
      <c r="AB58" s="1"/>
      <c r="AC58" s="1"/>
    </row>
    <row r="59" spans="1:30" ht="18.75" customHeight="1" thickBot="1" x14ac:dyDescent="0.25">
      <c r="A59" s="226"/>
      <c r="B59" s="227"/>
      <c r="C59" s="228"/>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30" ht="18.75" customHeight="1" thickBot="1" x14ac:dyDescent="0.25">
      <c r="A60" s="229" t="s">
        <v>143</v>
      </c>
      <c r="B60" s="230"/>
      <c r="C60" s="231"/>
      <c r="D60" s="235" t="s">
        <v>139</v>
      </c>
      <c r="E60" s="236"/>
      <c r="F60" s="236"/>
      <c r="G60" s="236"/>
      <c r="H60" s="236"/>
      <c r="I60" s="236"/>
      <c r="J60" s="236"/>
      <c r="K60" s="237"/>
      <c r="L60" s="1"/>
      <c r="M60" s="1"/>
      <c r="N60" s="1"/>
      <c r="O60" s="1"/>
      <c r="P60" s="1"/>
      <c r="Q60" s="1"/>
      <c r="R60" s="1"/>
      <c r="S60" s="1"/>
      <c r="T60" s="1"/>
      <c r="U60" s="1"/>
      <c r="V60" s="1"/>
      <c r="W60" s="1"/>
      <c r="X60" s="1"/>
      <c r="Y60" s="1"/>
      <c r="Z60" s="1"/>
      <c r="AA60" s="1"/>
      <c r="AB60" s="1"/>
      <c r="AC60" s="1"/>
    </row>
    <row r="61" spans="1:30" ht="18.75" customHeight="1" thickBot="1" x14ac:dyDescent="0.25">
      <c r="A61" s="232"/>
      <c r="B61" s="233"/>
      <c r="C61" s="234"/>
      <c r="D61" s="238" t="s">
        <v>4</v>
      </c>
      <c r="E61" s="239"/>
      <c r="F61" s="240" t="s">
        <v>2</v>
      </c>
      <c r="G61" s="241"/>
      <c r="H61" s="242"/>
      <c r="I61" s="238" t="s">
        <v>1</v>
      </c>
      <c r="J61" s="239"/>
      <c r="K61" s="243"/>
      <c r="L61" s="1"/>
      <c r="M61" s="1"/>
      <c r="N61" s="1"/>
      <c r="O61" s="1"/>
      <c r="P61" s="1"/>
      <c r="Q61" s="1"/>
      <c r="R61" s="1"/>
      <c r="S61" s="1"/>
      <c r="T61" s="1"/>
      <c r="U61" s="1"/>
      <c r="V61" s="1"/>
      <c r="W61" s="1"/>
      <c r="X61" s="1"/>
      <c r="Y61" s="1"/>
      <c r="Z61" s="1"/>
      <c r="AA61" s="1"/>
      <c r="AB61" s="1"/>
      <c r="AC61" s="1"/>
    </row>
    <row r="62" spans="1:30" ht="42" customHeight="1" x14ac:dyDescent="0.2">
      <c r="A62" s="130" t="s">
        <v>3</v>
      </c>
      <c r="B62" s="49" t="s">
        <v>144</v>
      </c>
      <c r="C62" s="49" t="s">
        <v>140</v>
      </c>
      <c r="D62" s="23" t="s">
        <v>103</v>
      </c>
      <c r="E62" s="85" t="s">
        <v>25</v>
      </c>
      <c r="F62" s="40" t="s">
        <v>29</v>
      </c>
      <c r="G62" s="137" t="s">
        <v>102</v>
      </c>
      <c r="H62" s="138" t="s">
        <v>142</v>
      </c>
      <c r="I62" s="82" t="s">
        <v>29</v>
      </c>
      <c r="J62" s="39" t="s">
        <v>101</v>
      </c>
      <c r="K62" s="24" t="s">
        <v>142</v>
      </c>
      <c r="L62" s="1"/>
      <c r="M62" s="1"/>
      <c r="N62" s="1"/>
      <c r="O62" s="1"/>
      <c r="P62" s="1"/>
      <c r="Q62" s="1"/>
      <c r="R62" s="1"/>
      <c r="S62" s="1"/>
      <c r="T62" s="1"/>
      <c r="U62" s="1"/>
      <c r="V62" s="1"/>
      <c r="W62" s="1"/>
      <c r="X62" s="1"/>
      <c r="Y62" s="1"/>
      <c r="Z62" s="1"/>
      <c r="AA62" s="1"/>
      <c r="AB62" s="1"/>
      <c r="AC62" s="1"/>
      <c r="AD62" s="1"/>
    </row>
    <row r="63" spans="1:30" ht="21" customHeight="1" x14ac:dyDescent="0.25">
      <c r="A63" s="120" t="s">
        <v>138</v>
      </c>
      <c r="B63" s="154">
        <v>0.25</v>
      </c>
      <c r="C63" s="107">
        <f>B63*$C$21</f>
        <v>0.23282319822506384</v>
      </c>
      <c r="D63" s="32">
        <f>($B$13/$B$43*B63)</f>
        <v>0.25299997614333092</v>
      </c>
      <c r="E63" s="86">
        <f>B63-D63</f>
        <v>-2.999976143330918E-3</v>
      </c>
      <c r="F63" s="41">
        <f t="shared" ref="F63:F72" si="1">($B$43*C63)</f>
        <v>4066.3541666666665</v>
      </c>
      <c r="G63" s="36">
        <f t="shared" ref="G63:G72" si="2">($B$21*D63)</f>
        <v>4115.1500286280034</v>
      </c>
      <c r="H63" s="33">
        <f>F63-G63</f>
        <v>-48.795861961336868</v>
      </c>
      <c r="I63" s="141">
        <f>($B$43*C63)*12</f>
        <v>48796.25</v>
      </c>
      <c r="J63" s="142">
        <f>G63*12</f>
        <v>49381.800343536044</v>
      </c>
      <c r="K63" s="143">
        <f>H63*12</f>
        <v>-585.55034353604242</v>
      </c>
      <c r="L63" s="1"/>
      <c r="M63" s="2"/>
      <c r="N63" s="1"/>
      <c r="O63" s="1"/>
      <c r="P63" s="1"/>
      <c r="Q63" s="1"/>
      <c r="R63" s="1"/>
      <c r="S63" s="1"/>
      <c r="T63" s="1"/>
      <c r="U63" s="1"/>
      <c r="V63" s="1"/>
      <c r="W63" s="1"/>
      <c r="X63" s="1"/>
      <c r="Y63" s="1"/>
      <c r="Z63" s="1"/>
      <c r="AA63" s="1"/>
      <c r="AB63" s="1"/>
      <c r="AC63" s="1"/>
      <c r="AD63" s="1"/>
    </row>
    <row r="64" spans="1:30" ht="21" customHeight="1" x14ac:dyDescent="0.25">
      <c r="A64" s="120" t="s">
        <v>138</v>
      </c>
      <c r="B64" s="154">
        <v>0</v>
      </c>
      <c r="C64" s="107">
        <f t="shared" ref="C64:C72" si="3">B64*$C$21</f>
        <v>0</v>
      </c>
      <c r="D64" s="32">
        <f t="shared" ref="D64:D72" si="4">($B$13/$B$43*B64)</f>
        <v>0</v>
      </c>
      <c r="E64" s="86">
        <f t="shared" ref="E64:E72" si="5">B64-D64</f>
        <v>0</v>
      </c>
      <c r="F64" s="41">
        <f t="shared" si="1"/>
        <v>0</v>
      </c>
      <c r="G64" s="36">
        <f t="shared" si="2"/>
        <v>0</v>
      </c>
      <c r="H64" s="33">
        <f t="shared" ref="H64:H72" si="6">F64-G64</f>
        <v>0</v>
      </c>
      <c r="I64" s="141">
        <f t="shared" ref="I64:I72" si="7">($B$43*C64)*12</f>
        <v>0</v>
      </c>
      <c r="J64" s="142">
        <f t="shared" ref="J64:J72" si="8">G64*12</f>
        <v>0</v>
      </c>
      <c r="K64" s="143">
        <f t="shared" ref="K64:K72" si="9">H64*12</f>
        <v>0</v>
      </c>
      <c r="L64" s="1"/>
      <c r="M64" s="2"/>
      <c r="N64" s="1"/>
      <c r="O64" s="1"/>
      <c r="P64" s="1"/>
      <c r="Q64" s="1"/>
      <c r="R64" s="1"/>
      <c r="S64" s="1"/>
      <c r="T64" s="1"/>
      <c r="U64" s="1"/>
      <c r="V64" s="1"/>
      <c r="W64" s="1"/>
      <c r="X64" s="1"/>
      <c r="Y64" s="1"/>
      <c r="Z64" s="1"/>
      <c r="AA64" s="1"/>
      <c r="AB64" s="1"/>
      <c r="AC64" s="1"/>
      <c r="AD64" s="1"/>
    </row>
    <row r="65" spans="1:30" ht="21" customHeight="1" x14ac:dyDescent="0.25">
      <c r="A65" s="120" t="s">
        <v>138</v>
      </c>
      <c r="B65" s="154">
        <v>0</v>
      </c>
      <c r="C65" s="107">
        <f t="shared" si="3"/>
        <v>0</v>
      </c>
      <c r="D65" s="32">
        <f t="shared" si="4"/>
        <v>0</v>
      </c>
      <c r="E65" s="86">
        <f t="shared" si="5"/>
        <v>0</v>
      </c>
      <c r="F65" s="41">
        <f t="shared" si="1"/>
        <v>0</v>
      </c>
      <c r="G65" s="36">
        <f>($B$21*D65)</f>
        <v>0</v>
      </c>
      <c r="H65" s="33">
        <f t="shared" si="6"/>
        <v>0</v>
      </c>
      <c r="I65" s="141">
        <f t="shared" si="7"/>
        <v>0</v>
      </c>
      <c r="J65" s="142">
        <f t="shared" si="8"/>
        <v>0</v>
      </c>
      <c r="K65" s="143">
        <f t="shared" si="9"/>
        <v>0</v>
      </c>
      <c r="L65" s="1"/>
      <c r="M65" s="1"/>
      <c r="N65" s="1"/>
      <c r="O65" s="1"/>
      <c r="P65" s="1"/>
      <c r="Q65" s="1"/>
      <c r="R65" s="1"/>
      <c r="S65" s="1"/>
      <c r="T65" s="1"/>
      <c r="U65" s="1"/>
      <c r="V65" s="1"/>
      <c r="W65" s="1"/>
      <c r="X65" s="1"/>
      <c r="Y65" s="1"/>
      <c r="Z65" s="1"/>
      <c r="AA65" s="1"/>
      <c r="AB65" s="1"/>
      <c r="AC65" s="1"/>
      <c r="AD65" s="1"/>
    </row>
    <row r="66" spans="1:30" ht="21" customHeight="1" x14ac:dyDescent="0.25">
      <c r="A66" s="120" t="s">
        <v>138</v>
      </c>
      <c r="B66" s="154">
        <v>0</v>
      </c>
      <c r="C66" s="107">
        <f t="shared" si="3"/>
        <v>0</v>
      </c>
      <c r="D66" s="32">
        <f t="shared" si="4"/>
        <v>0</v>
      </c>
      <c r="E66" s="86">
        <f t="shared" si="5"/>
        <v>0</v>
      </c>
      <c r="F66" s="41">
        <f t="shared" si="1"/>
        <v>0</v>
      </c>
      <c r="G66" s="36">
        <f t="shared" si="2"/>
        <v>0</v>
      </c>
      <c r="H66" s="33">
        <f t="shared" si="6"/>
        <v>0</v>
      </c>
      <c r="I66" s="141">
        <f t="shared" si="7"/>
        <v>0</v>
      </c>
      <c r="J66" s="142">
        <f t="shared" si="8"/>
        <v>0</v>
      </c>
      <c r="K66" s="143">
        <f t="shared" si="9"/>
        <v>0</v>
      </c>
      <c r="L66" s="1"/>
      <c r="M66" s="1"/>
      <c r="N66" s="1"/>
      <c r="O66" s="1"/>
      <c r="P66" s="1"/>
      <c r="Q66" s="1"/>
      <c r="R66" s="1"/>
      <c r="S66" s="1"/>
      <c r="T66" s="1"/>
      <c r="U66" s="1"/>
      <c r="V66" s="1"/>
      <c r="W66" s="1"/>
      <c r="X66" s="1"/>
      <c r="Y66" s="1"/>
      <c r="Z66" s="1"/>
      <c r="AA66" s="1"/>
      <c r="AB66" s="1"/>
      <c r="AC66" s="1"/>
      <c r="AD66" s="1"/>
    </row>
    <row r="67" spans="1:30" ht="21" customHeight="1" x14ac:dyDescent="0.25">
      <c r="A67" s="120" t="s">
        <v>138</v>
      </c>
      <c r="B67" s="154">
        <v>0</v>
      </c>
      <c r="C67" s="107">
        <f t="shared" si="3"/>
        <v>0</v>
      </c>
      <c r="D67" s="32">
        <f t="shared" si="4"/>
        <v>0</v>
      </c>
      <c r="E67" s="86">
        <f t="shared" si="5"/>
        <v>0</v>
      </c>
      <c r="F67" s="41">
        <f t="shared" si="1"/>
        <v>0</v>
      </c>
      <c r="G67" s="36">
        <f t="shared" si="2"/>
        <v>0</v>
      </c>
      <c r="H67" s="33">
        <f t="shared" si="6"/>
        <v>0</v>
      </c>
      <c r="I67" s="141">
        <f t="shared" si="7"/>
        <v>0</v>
      </c>
      <c r="J67" s="142">
        <f t="shared" si="8"/>
        <v>0</v>
      </c>
      <c r="K67" s="143">
        <f t="shared" si="9"/>
        <v>0</v>
      </c>
      <c r="L67" s="1"/>
      <c r="M67" s="1"/>
      <c r="N67" s="1"/>
      <c r="O67" s="1"/>
      <c r="P67" s="1"/>
      <c r="Q67" s="1"/>
      <c r="R67" s="1"/>
      <c r="S67" s="1"/>
      <c r="T67" s="1"/>
      <c r="U67" s="1"/>
      <c r="V67" s="1"/>
      <c r="W67" s="1"/>
      <c r="X67" s="1"/>
      <c r="Y67" s="1"/>
      <c r="Z67" s="1"/>
      <c r="AA67" s="1"/>
      <c r="AB67" s="1"/>
      <c r="AC67" s="1"/>
      <c r="AD67" s="1"/>
    </row>
    <row r="68" spans="1:30" ht="21" customHeight="1" x14ac:dyDescent="0.25">
      <c r="A68" s="120" t="s">
        <v>138</v>
      </c>
      <c r="B68" s="154">
        <v>0</v>
      </c>
      <c r="C68" s="107">
        <f t="shared" si="3"/>
        <v>0</v>
      </c>
      <c r="D68" s="32">
        <f t="shared" si="4"/>
        <v>0</v>
      </c>
      <c r="E68" s="86">
        <f t="shared" si="5"/>
        <v>0</v>
      </c>
      <c r="F68" s="41">
        <f t="shared" si="1"/>
        <v>0</v>
      </c>
      <c r="G68" s="36">
        <f t="shared" si="2"/>
        <v>0</v>
      </c>
      <c r="H68" s="33">
        <f t="shared" si="6"/>
        <v>0</v>
      </c>
      <c r="I68" s="141">
        <f t="shared" si="7"/>
        <v>0</v>
      </c>
      <c r="J68" s="142">
        <f t="shared" si="8"/>
        <v>0</v>
      </c>
      <c r="K68" s="143">
        <f t="shared" si="9"/>
        <v>0</v>
      </c>
      <c r="L68" s="1"/>
      <c r="M68" s="1"/>
      <c r="N68" s="1"/>
      <c r="O68" s="1"/>
      <c r="P68" s="1"/>
      <c r="Q68" s="1"/>
      <c r="R68" s="1"/>
      <c r="S68" s="1"/>
      <c r="T68" s="1"/>
      <c r="U68" s="1"/>
      <c r="V68" s="1"/>
      <c r="W68" s="1"/>
      <c r="X68" s="1"/>
      <c r="Y68" s="1"/>
      <c r="Z68" s="1"/>
      <c r="AA68" s="1"/>
      <c r="AB68" s="1"/>
      <c r="AC68" s="1"/>
      <c r="AD68" s="1"/>
    </row>
    <row r="69" spans="1:30" ht="21" customHeight="1" x14ac:dyDescent="0.25">
      <c r="A69" s="120" t="s">
        <v>138</v>
      </c>
      <c r="B69" s="154">
        <v>0</v>
      </c>
      <c r="C69" s="107">
        <f t="shared" si="3"/>
        <v>0</v>
      </c>
      <c r="D69" s="32">
        <f t="shared" si="4"/>
        <v>0</v>
      </c>
      <c r="E69" s="86">
        <f t="shared" si="5"/>
        <v>0</v>
      </c>
      <c r="F69" s="41">
        <f t="shared" si="1"/>
        <v>0</v>
      </c>
      <c r="G69" s="36">
        <f t="shared" si="2"/>
        <v>0</v>
      </c>
      <c r="H69" s="33">
        <f t="shared" si="6"/>
        <v>0</v>
      </c>
      <c r="I69" s="141">
        <f t="shared" si="7"/>
        <v>0</v>
      </c>
      <c r="J69" s="142">
        <f t="shared" si="8"/>
        <v>0</v>
      </c>
      <c r="K69" s="143">
        <f t="shared" si="9"/>
        <v>0</v>
      </c>
      <c r="L69" s="1"/>
      <c r="M69" s="1"/>
      <c r="N69" s="1" t="s">
        <v>145</v>
      </c>
      <c r="O69" s="1"/>
      <c r="P69" s="1"/>
      <c r="Q69" s="1"/>
      <c r="R69" s="1"/>
      <c r="S69" s="1"/>
      <c r="T69" s="1"/>
      <c r="U69" s="1"/>
      <c r="V69" s="1"/>
      <c r="W69" s="1"/>
      <c r="X69" s="1"/>
      <c r="Y69" s="1"/>
      <c r="Z69" s="1"/>
      <c r="AA69" s="1"/>
      <c r="AB69" s="1"/>
      <c r="AC69" s="1"/>
      <c r="AD69" s="1"/>
    </row>
    <row r="70" spans="1:30" ht="21" customHeight="1" x14ac:dyDescent="0.25">
      <c r="A70" s="120" t="s">
        <v>138</v>
      </c>
      <c r="B70" s="154">
        <v>0</v>
      </c>
      <c r="C70" s="107">
        <f t="shared" si="3"/>
        <v>0</v>
      </c>
      <c r="D70" s="32">
        <f t="shared" si="4"/>
        <v>0</v>
      </c>
      <c r="E70" s="86">
        <f t="shared" si="5"/>
        <v>0</v>
      </c>
      <c r="F70" s="41">
        <f t="shared" si="1"/>
        <v>0</v>
      </c>
      <c r="G70" s="36">
        <f t="shared" si="2"/>
        <v>0</v>
      </c>
      <c r="H70" s="33">
        <f t="shared" si="6"/>
        <v>0</v>
      </c>
      <c r="I70" s="141">
        <f t="shared" si="7"/>
        <v>0</v>
      </c>
      <c r="J70" s="142">
        <f t="shared" si="8"/>
        <v>0</v>
      </c>
      <c r="K70" s="143">
        <f t="shared" si="9"/>
        <v>0</v>
      </c>
      <c r="L70" s="1"/>
      <c r="M70" s="1"/>
      <c r="N70" s="1"/>
      <c r="O70" s="1"/>
      <c r="P70" s="1"/>
      <c r="Q70" s="1"/>
      <c r="R70" s="1"/>
      <c r="S70" s="1"/>
      <c r="T70" s="1"/>
      <c r="U70" s="1"/>
      <c r="V70" s="1"/>
      <c r="W70" s="1"/>
      <c r="X70" s="1"/>
      <c r="Y70" s="1"/>
      <c r="Z70" s="1"/>
      <c r="AA70" s="1"/>
      <c r="AB70" s="1"/>
      <c r="AC70" s="1"/>
      <c r="AD70" s="1"/>
    </row>
    <row r="71" spans="1:30" ht="21" customHeight="1" x14ac:dyDescent="0.25">
      <c r="A71" s="120" t="s">
        <v>138</v>
      </c>
      <c r="B71" s="154">
        <v>0</v>
      </c>
      <c r="C71" s="107">
        <f t="shared" si="3"/>
        <v>0</v>
      </c>
      <c r="D71" s="32">
        <f t="shared" si="4"/>
        <v>0</v>
      </c>
      <c r="E71" s="86">
        <f t="shared" si="5"/>
        <v>0</v>
      </c>
      <c r="F71" s="41">
        <f t="shared" si="1"/>
        <v>0</v>
      </c>
      <c r="G71" s="36">
        <f t="shared" si="2"/>
        <v>0</v>
      </c>
      <c r="H71" s="33">
        <f t="shared" si="6"/>
        <v>0</v>
      </c>
      <c r="I71" s="141">
        <f t="shared" si="7"/>
        <v>0</v>
      </c>
      <c r="J71" s="142">
        <f t="shared" si="8"/>
        <v>0</v>
      </c>
      <c r="K71" s="143">
        <f t="shared" si="9"/>
        <v>0</v>
      </c>
      <c r="L71" s="1"/>
      <c r="M71" s="1" t="s">
        <v>145</v>
      </c>
      <c r="N71" s="1"/>
      <c r="O71" s="1"/>
      <c r="P71" s="1"/>
      <c r="Q71" s="1"/>
      <c r="R71" s="1"/>
      <c r="S71" s="1"/>
      <c r="T71" s="1"/>
      <c r="U71" s="1"/>
      <c r="V71" s="1"/>
      <c r="W71" s="1"/>
      <c r="X71" s="1"/>
      <c r="Y71" s="1"/>
      <c r="Z71" s="1"/>
      <c r="AA71" s="1"/>
      <c r="AB71" s="1"/>
      <c r="AC71" s="1"/>
      <c r="AD71" s="1"/>
    </row>
    <row r="72" spans="1:30" ht="18" customHeight="1" x14ac:dyDescent="0.25">
      <c r="A72" s="120" t="s">
        <v>138</v>
      </c>
      <c r="B72" s="155">
        <v>0</v>
      </c>
      <c r="C72" s="107">
        <f t="shared" si="3"/>
        <v>0</v>
      </c>
      <c r="D72" s="32">
        <f t="shared" si="4"/>
        <v>0</v>
      </c>
      <c r="E72" s="86">
        <f t="shared" si="5"/>
        <v>0</v>
      </c>
      <c r="F72" s="41">
        <f t="shared" si="1"/>
        <v>0</v>
      </c>
      <c r="G72" s="36">
        <f t="shared" si="2"/>
        <v>0</v>
      </c>
      <c r="H72" s="33">
        <f t="shared" si="6"/>
        <v>0</v>
      </c>
      <c r="I72" s="141">
        <f t="shared" si="7"/>
        <v>0</v>
      </c>
      <c r="J72" s="142">
        <f t="shared" si="8"/>
        <v>0</v>
      </c>
      <c r="K72" s="143">
        <f t="shared" si="9"/>
        <v>0</v>
      </c>
      <c r="L72" s="1"/>
      <c r="M72" s="1"/>
      <c r="N72" s="1"/>
      <c r="O72" s="1"/>
      <c r="P72" s="1"/>
      <c r="Q72" s="1"/>
      <c r="R72" s="1"/>
      <c r="S72" s="1"/>
      <c r="T72" s="1"/>
      <c r="U72" s="1"/>
      <c r="V72" s="1"/>
      <c r="W72" s="1"/>
      <c r="X72" s="1"/>
      <c r="Y72" s="1"/>
      <c r="Z72" s="1"/>
      <c r="AA72" s="1"/>
      <c r="AB72" s="1"/>
      <c r="AC72" s="1"/>
      <c r="AD72" s="1"/>
    </row>
    <row r="73" spans="1:30" ht="26.25" customHeight="1" thickBot="1" x14ac:dyDescent="0.25">
      <c r="A73" s="131" t="s">
        <v>28</v>
      </c>
      <c r="B73" s="136">
        <f>SUM(B63:B72)</f>
        <v>0.25</v>
      </c>
      <c r="C73" s="132">
        <f t="shared" ref="C73:K73" si="10">SUM(C63:C72)</f>
        <v>0.23282319822506384</v>
      </c>
      <c r="D73" s="34">
        <f t="shared" si="10"/>
        <v>0.25299997614333092</v>
      </c>
      <c r="E73" s="87">
        <f t="shared" si="10"/>
        <v>-2.999976143330918E-3</v>
      </c>
      <c r="F73" s="42">
        <f>SUM(F63:F72)</f>
        <v>4066.3541666666665</v>
      </c>
      <c r="G73" s="37">
        <f t="shared" si="10"/>
        <v>4115.1500286280034</v>
      </c>
      <c r="H73" s="35">
        <f t="shared" si="10"/>
        <v>-48.795861961336868</v>
      </c>
      <c r="I73" s="84">
        <f>SUM(I63:I72)</f>
        <v>48796.25</v>
      </c>
      <c r="J73" s="38">
        <f t="shared" si="10"/>
        <v>49381.800343536044</v>
      </c>
      <c r="K73" s="35">
        <f t="shared" si="10"/>
        <v>-585.55034353604242</v>
      </c>
      <c r="L73" s="1"/>
      <c r="M73" s="1"/>
      <c r="N73" s="1"/>
      <c r="O73" s="1"/>
      <c r="P73" s="1"/>
      <c r="Q73" s="1"/>
      <c r="R73" s="1"/>
      <c r="S73" s="1"/>
      <c r="T73" s="1"/>
      <c r="U73" s="1"/>
      <c r="V73" s="1"/>
      <c r="W73" s="1"/>
      <c r="X73" s="1"/>
      <c r="Y73" s="1"/>
      <c r="Z73" s="1"/>
      <c r="AA73" s="1"/>
      <c r="AB73" s="1"/>
      <c r="AC73" s="1"/>
      <c r="AD73" s="1"/>
    </row>
    <row r="74" spans="1:30"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21" customHeight="1" thickBot="1" x14ac:dyDescent="0.25">
      <c r="A75" s="1"/>
      <c r="B75" s="1"/>
      <c r="C75" s="1"/>
      <c r="D75" s="1"/>
      <c r="E75" s="1"/>
      <c r="F75" s="1"/>
      <c r="G75" s="2">
        <f>G63*1.29</f>
        <v>5308.5435369301249</v>
      </c>
      <c r="H75" s="2">
        <f>G63*1.301</f>
        <v>5353.8101872450325</v>
      </c>
      <c r="I75" s="1"/>
      <c r="J75" s="1"/>
      <c r="K75" s="1"/>
      <c r="L75" s="1"/>
      <c r="M75" s="1"/>
      <c r="N75" s="1"/>
      <c r="O75" s="1"/>
      <c r="P75" s="1"/>
      <c r="Q75" s="1"/>
      <c r="R75" s="1"/>
      <c r="S75" s="1"/>
      <c r="T75" s="1"/>
      <c r="U75" s="1"/>
      <c r="V75" s="1"/>
      <c r="W75" s="1"/>
      <c r="X75" s="1"/>
      <c r="Y75" s="1"/>
      <c r="Z75" s="1"/>
      <c r="AA75" s="1"/>
      <c r="AB75" s="1"/>
      <c r="AC75" s="1"/>
      <c r="AD75" s="1"/>
    </row>
    <row r="76" spans="1:30" ht="18" customHeight="1" thickBot="1" x14ac:dyDescent="0.3">
      <c r="A76" s="179" t="s">
        <v>107</v>
      </c>
      <c r="B76" s="180"/>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30" ht="18" customHeight="1" thickBot="1" x14ac:dyDescent="0.3">
      <c r="A77" s="8"/>
      <c r="B77" s="7"/>
      <c r="C77" s="45"/>
      <c r="D77" s="1"/>
      <c r="E77" s="1"/>
      <c r="F77" s="1"/>
      <c r="G77" s="1"/>
      <c r="H77" s="1"/>
      <c r="I77" s="1"/>
      <c r="J77" s="1"/>
      <c r="K77" s="1"/>
      <c r="L77" s="1"/>
      <c r="M77" s="1"/>
      <c r="N77" s="1"/>
      <c r="O77" s="1"/>
      <c r="P77" s="1"/>
      <c r="Q77" s="1"/>
      <c r="R77" s="1"/>
      <c r="S77" s="1"/>
      <c r="T77" s="1"/>
      <c r="U77" s="1"/>
      <c r="V77" s="1"/>
      <c r="W77" s="1"/>
      <c r="X77" s="1"/>
      <c r="Y77" s="1"/>
      <c r="Z77" s="1"/>
      <c r="AA77" s="1"/>
      <c r="AB77" s="1"/>
    </row>
    <row r="78" spans="1:30" s="1" customFormat="1" ht="18" customHeight="1" x14ac:dyDescent="0.25">
      <c r="A78" s="6" t="s">
        <v>108</v>
      </c>
      <c r="B78" s="91">
        <f>B19</f>
        <v>195185</v>
      </c>
      <c r="E78" s="95" t="s">
        <v>157</v>
      </c>
      <c r="F78" s="93"/>
      <c r="G78" s="93"/>
      <c r="H78" s="93"/>
      <c r="I78" s="93"/>
      <c r="J78" s="93"/>
      <c r="K78" s="93"/>
      <c r="L78" s="93"/>
      <c r="M78" s="93"/>
      <c r="N78" s="93"/>
      <c r="O78" s="93"/>
      <c r="P78" s="94"/>
    </row>
    <row r="79" spans="1:30" s="1" customFormat="1" ht="18" customHeight="1" thickBot="1" x14ac:dyDescent="0.25">
      <c r="A79" s="6"/>
      <c r="B79" s="29"/>
      <c r="E79" s="96" t="s">
        <v>129</v>
      </c>
      <c r="F79" s="97"/>
      <c r="G79" s="97"/>
      <c r="H79" s="97"/>
      <c r="I79" s="97"/>
      <c r="J79" s="97"/>
      <c r="K79" s="97"/>
      <c r="L79" s="97"/>
      <c r="M79" s="97"/>
      <c r="N79" s="97"/>
      <c r="O79" s="97"/>
      <c r="P79" s="98"/>
    </row>
    <row r="80" spans="1:30" s="1" customFormat="1" ht="18" customHeight="1" x14ac:dyDescent="0.2">
      <c r="A80" s="6" t="s">
        <v>109</v>
      </c>
      <c r="B80" s="30">
        <f>B21</f>
        <v>16265.416666666666</v>
      </c>
      <c r="E80" s="220" t="str">
        <f>A63</f>
        <v>Enter Grant Identifier</v>
      </c>
      <c r="F80" s="221"/>
      <c r="G80" s="218" t="str">
        <f>A64</f>
        <v>Enter Grant Identifier</v>
      </c>
      <c r="H80" s="219"/>
      <c r="I80" s="220" t="str">
        <f>A65</f>
        <v>Enter Grant Identifier</v>
      </c>
      <c r="J80" s="221"/>
      <c r="K80" s="218" t="str">
        <f>A66</f>
        <v>Enter Grant Identifier</v>
      </c>
      <c r="L80" s="219"/>
      <c r="M80" s="220" t="str">
        <f>A67</f>
        <v>Enter Grant Identifier</v>
      </c>
      <c r="N80" s="221"/>
      <c r="O80" s="218" t="str">
        <f>A68</f>
        <v>Enter Grant Identifier</v>
      </c>
      <c r="P80" s="219"/>
      <c r="Q80" s="220" t="str">
        <f>A69</f>
        <v>Enter Grant Identifier</v>
      </c>
      <c r="R80" s="221"/>
      <c r="S80" s="218" t="str">
        <f>A70</f>
        <v>Enter Grant Identifier</v>
      </c>
      <c r="T80" s="219"/>
      <c r="U80" s="220" t="str">
        <f>A71</f>
        <v>Enter Grant Identifier</v>
      </c>
      <c r="V80" s="221"/>
      <c r="W80" s="218" t="str">
        <f>A72</f>
        <v>Enter Grant Identifier</v>
      </c>
      <c r="X80" s="219"/>
    </row>
    <row r="81" spans="1:209" s="1" customFormat="1" ht="18" customHeight="1" x14ac:dyDescent="0.2">
      <c r="A81" s="74" t="s">
        <v>114</v>
      </c>
      <c r="B81" s="73"/>
      <c r="E81" s="101" t="s">
        <v>125</v>
      </c>
      <c r="F81" s="102" t="s">
        <v>126</v>
      </c>
      <c r="G81" s="100" t="s">
        <v>125</v>
      </c>
      <c r="H81" s="99" t="s">
        <v>126</v>
      </c>
      <c r="I81" s="101" t="s">
        <v>125</v>
      </c>
      <c r="J81" s="102" t="s">
        <v>126</v>
      </c>
      <c r="K81" s="100" t="s">
        <v>125</v>
      </c>
      <c r="L81" s="99" t="s">
        <v>126</v>
      </c>
      <c r="M81" s="101" t="s">
        <v>125</v>
      </c>
      <c r="N81" s="102" t="s">
        <v>126</v>
      </c>
      <c r="O81" s="100" t="s">
        <v>125</v>
      </c>
      <c r="P81" s="99" t="s">
        <v>126</v>
      </c>
      <c r="Q81" s="101" t="s">
        <v>125</v>
      </c>
      <c r="R81" s="102" t="s">
        <v>126</v>
      </c>
      <c r="S81" s="100" t="s">
        <v>125</v>
      </c>
      <c r="T81" s="99" t="s">
        <v>126</v>
      </c>
      <c r="U81" s="101" t="s">
        <v>125</v>
      </c>
      <c r="V81" s="102" t="s">
        <v>126</v>
      </c>
      <c r="W81" s="100" t="s">
        <v>125</v>
      </c>
      <c r="X81" s="99" t="s">
        <v>126</v>
      </c>
    </row>
    <row r="82" spans="1:209" s="1" customFormat="1" ht="18" customHeight="1" x14ac:dyDescent="0.2">
      <c r="A82" s="75" t="s">
        <v>29</v>
      </c>
      <c r="B82" s="90">
        <f t="shared" ref="B82:B88" si="11">B23</f>
        <v>16265.416666666666</v>
      </c>
      <c r="D82" s="88" t="str">
        <f>A82</f>
        <v>Salary</v>
      </c>
      <c r="E82" s="145">
        <f>B82*$D$63</f>
        <v>4115.1500286280034</v>
      </c>
      <c r="F82" s="146">
        <f>B82*$E$63</f>
        <v>-48.795861961337103</v>
      </c>
      <c r="G82" s="147">
        <f>$B82*$D$64</f>
        <v>0</v>
      </c>
      <c r="H82" s="148">
        <f>$B82*$E$64</f>
        <v>0</v>
      </c>
      <c r="I82" s="145">
        <f>B82*$D$65</f>
        <v>0</v>
      </c>
      <c r="J82" s="146">
        <f>B82*$E$65</f>
        <v>0</v>
      </c>
      <c r="K82" s="147">
        <f>B82*$D$66</f>
        <v>0</v>
      </c>
      <c r="L82" s="148">
        <f>B82*$E$66</f>
        <v>0</v>
      </c>
      <c r="M82" s="145">
        <f>B82*$D$67</f>
        <v>0</v>
      </c>
      <c r="N82" s="146">
        <f>B82*$E$67</f>
        <v>0</v>
      </c>
      <c r="O82" s="147">
        <f>B82*$D$68</f>
        <v>0</v>
      </c>
      <c r="P82" s="148">
        <f>B82*$E$68</f>
        <v>0</v>
      </c>
      <c r="Q82" s="145">
        <f>B82*$D$69</f>
        <v>0</v>
      </c>
      <c r="R82" s="146">
        <f>B82*$E$69</f>
        <v>0</v>
      </c>
      <c r="S82" s="147">
        <f>B82*$D$70</f>
        <v>0</v>
      </c>
      <c r="T82" s="148">
        <f>B82*$E$70</f>
        <v>0</v>
      </c>
      <c r="U82" s="145">
        <f>B82*$D$71</f>
        <v>0</v>
      </c>
      <c r="V82" s="146">
        <f>B82*$E$71</f>
        <v>0</v>
      </c>
      <c r="W82" s="147">
        <f>B82*$D$72</f>
        <v>0</v>
      </c>
      <c r="X82" s="148">
        <f>B82*$E$72</f>
        <v>0</v>
      </c>
      <c r="Z82" s="2"/>
    </row>
    <row r="83" spans="1:209" s="1" customFormat="1" ht="18" customHeight="1" x14ac:dyDescent="0.2">
      <c r="A83" s="75" t="s">
        <v>94</v>
      </c>
      <c r="B83" s="92">
        <f t="shared" si="11"/>
        <v>0</v>
      </c>
      <c r="D83" s="88" t="str">
        <f t="shared" ref="D83:D88" si="12">A83</f>
        <v>Vacation</v>
      </c>
      <c r="E83" s="145">
        <f t="shared" ref="E83:E89" si="13">B83*$D$63</f>
        <v>0</v>
      </c>
      <c r="F83" s="146">
        <f t="shared" ref="F83:F89" si="14">B83*$E$63</f>
        <v>0</v>
      </c>
      <c r="G83" s="147">
        <f t="shared" ref="G83:G89" si="15">$B83*$D$64</f>
        <v>0</v>
      </c>
      <c r="H83" s="148">
        <f t="shared" ref="H83:H89" si="16">$B83*$E$64</f>
        <v>0</v>
      </c>
      <c r="I83" s="145">
        <f t="shared" ref="I83:I89" si="17">B83*$D$65</f>
        <v>0</v>
      </c>
      <c r="J83" s="146">
        <f t="shared" ref="J83:J89" si="18">B83*$E$65</f>
        <v>0</v>
      </c>
      <c r="K83" s="147">
        <f t="shared" ref="K83:K89" si="19">B83*$D$66</f>
        <v>0</v>
      </c>
      <c r="L83" s="148">
        <f t="shared" ref="L83:L89" si="20">B83*$E$66</f>
        <v>0</v>
      </c>
      <c r="M83" s="145">
        <f t="shared" ref="M83:M89" si="21">B83*$D$67</f>
        <v>0</v>
      </c>
      <c r="N83" s="146">
        <f t="shared" ref="N83:N89" si="22">B83*$E$67</f>
        <v>0</v>
      </c>
      <c r="O83" s="147">
        <f t="shared" ref="O83:O89" si="23">B83*$D$68</f>
        <v>0</v>
      </c>
      <c r="P83" s="148">
        <f t="shared" ref="P83:P89" si="24">B83*$E$68</f>
        <v>0</v>
      </c>
      <c r="Q83" s="145">
        <f t="shared" ref="Q83:Q89" si="25">B83*$D$69</f>
        <v>0</v>
      </c>
      <c r="R83" s="146">
        <f t="shared" ref="R83:R89" si="26">B83*$E$69</f>
        <v>0</v>
      </c>
      <c r="S83" s="147">
        <f t="shared" ref="S83:S89" si="27">B83*$D$70</f>
        <v>0</v>
      </c>
      <c r="T83" s="148">
        <f t="shared" ref="T83:T89" si="28">B83*$E$70</f>
        <v>0</v>
      </c>
      <c r="U83" s="145">
        <f t="shared" ref="U83:U89" si="29">B83*$D$71</f>
        <v>0</v>
      </c>
      <c r="V83" s="146">
        <f t="shared" ref="V83:V89" si="30">B83*$E$71</f>
        <v>0</v>
      </c>
      <c r="W83" s="147">
        <f t="shared" ref="W83:W89" si="31">B83*$D$72</f>
        <v>0</v>
      </c>
      <c r="X83" s="148">
        <f t="shared" ref="X83:X89" si="32">B83*$E$72</f>
        <v>0</v>
      </c>
    </row>
    <row r="84" spans="1:209" s="1" customFormat="1" ht="18" customHeight="1" x14ac:dyDescent="0.2">
      <c r="A84" s="75" t="s">
        <v>66</v>
      </c>
      <c r="B84" s="92">
        <f t="shared" si="11"/>
        <v>0</v>
      </c>
      <c r="D84" s="88" t="str">
        <f t="shared" si="12"/>
        <v>Holiday</v>
      </c>
      <c r="E84" s="145">
        <f t="shared" si="13"/>
        <v>0</v>
      </c>
      <c r="F84" s="146">
        <f t="shared" si="14"/>
        <v>0</v>
      </c>
      <c r="G84" s="147">
        <f t="shared" si="15"/>
        <v>0</v>
      </c>
      <c r="H84" s="148">
        <f t="shared" si="16"/>
        <v>0</v>
      </c>
      <c r="I84" s="145">
        <f t="shared" si="17"/>
        <v>0</v>
      </c>
      <c r="J84" s="146">
        <f t="shared" si="18"/>
        <v>0</v>
      </c>
      <c r="K84" s="147">
        <f t="shared" si="19"/>
        <v>0</v>
      </c>
      <c r="L84" s="148">
        <f t="shared" si="20"/>
        <v>0</v>
      </c>
      <c r="M84" s="145">
        <f t="shared" si="21"/>
        <v>0</v>
      </c>
      <c r="N84" s="146">
        <f t="shared" si="22"/>
        <v>0</v>
      </c>
      <c r="O84" s="147">
        <f t="shared" si="23"/>
        <v>0</v>
      </c>
      <c r="P84" s="148">
        <f t="shared" si="24"/>
        <v>0</v>
      </c>
      <c r="Q84" s="145">
        <f t="shared" si="25"/>
        <v>0</v>
      </c>
      <c r="R84" s="146">
        <f t="shared" si="26"/>
        <v>0</v>
      </c>
      <c r="S84" s="147">
        <f t="shared" si="27"/>
        <v>0</v>
      </c>
      <c r="T84" s="148">
        <f t="shared" si="28"/>
        <v>0</v>
      </c>
      <c r="U84" s="145">
        <f t="shared" si="29"/>
        <v>0</v>
      </c>
      <c r="V84" s="146">
        <f t="shared" si="30"/>
        <v>0</v>
      </c>
      <c r="W84" s="147">
        <f t="shared" si="31"/>
        <v>0</v>
      </c>
      <c r="X84" s="148">
        <f t="shared" si="32"/>
        <v>0</v>
      </c>
    </row>
    <row r="85" spans="1:209" s="1" customFormat="1" ht="18" customHeight="1" x14ac:dyDescent="0.2">
      <c r="A85" s="75" t="s">
        <v>88</v>
      </c>
      <c r="B85" s="92">
        <f t="shared" si="11"/>
        <v>0</v>
      </c>
      <c r="D85" s="88" t="str">
        <f t="shared" si="12"/>
        <v>Sick</v>
      </c>
      <c r="E85" s="145">
        <f t="shared" si="13"/>
        <v>0</v>
      </c>
      <c r="F85" s="146">
        <f t="shared" si="14"/>
        <v>0</v>
      </c>
      <c r="G85" s="147">
        <f t="shared" si="15"/>
        <v>0</v>
      </c>
      <c r="H85" s="148">
        <f t="shared" si="16"/>
        <v>0</v>
      </c>
      <c r="I85" s="145">
        <f t="shared" si="17"/>
        <v>0</v>
      </c>
      <c r="J85" s="146">
        <f t="shared" si="18"/>
        <v>0</v>
      </c>
      <c r="K85" s="147">
        <f t="shared" si="19"/>
        <v>0</v>
      </c>
      <c r="L85" s="148">
        <f t="shared" si="20"/>
        <v>0</v>
      </c>
      <c r="M85" s="145">
        <f t="shared" si="21"/>
        <v>0</v>
      </c>
      <c r="N85" s="146">
        <f t="shared" si="22"/>
        <v>0</v>
      </c>
      <c r="O85" s="147">
        <f t="shared" si="23"/>
        <v>0</v>
      </c>
      <c r="P85" s="148">
        <f t="shared" si="24"/>
        <v>0</v>
      </c>
      <c r="Q85" s="145">
        <f t="shared" si="25"/>
        <v>0</v>
      </c>
      <c r="R85" s="146">
        <f t="shared" si="26"/>
        <v>0</v>
      </c>
      <c r="S85" s="147">
        <f t="shared" si="27"/>
        <v>0</v>
      </c>
      <c r="T85" s="148">
        <f t="shared" si="28"/>
        <v>0</v>
      </c>
      <c r="U85" s="145">
        <f t="shared" si="29"/>
        <v>0</v>
      </c>
      <c r="V85" s="146">
        <f t="shared" si="30"/>
        <v>0</v>
      </c>
      <c r="W85" s="147">
        <f t="shared" si="31"/>
        <v>0</v>
      </c>
      <c r="X85" s="148">
        <f t="shared" si="32"/>
        <v>0</v>
      </c>
    </row>
    <row r="86" spans="1:209" s="1" customFormat="1" ht="18" customHeight="1" x14ac:dyDescent="0.2">
      <c r="A86" s="75" t="s">
        <v>115</v>
      </c>
      <c r="B86" s="92">
        <f t="shared" si="11"/>
        <v>0</v>
      </c>
      <c r="D86" s="88" t="str">
        <f t="shared" si="12"/>
        <v>Other Base Component 1</v>
      </c>
      <c r="E86" s="145">
        <f t="shared" si="13"/>
        <v>0</v>
      </c>
      <c r="F86" s="146">
        <f t="shared" si="14"/>
        <v>0</v>
      </c>
      <c r="G86" s="147">
        <f t="shared" si="15"/>
        <v>0</v>
      </c>
      <c r="H86" s="148">
        <f t="shared" si="16"/>
        <v>0</v>
      </c>
      <c r="I86" s="145">
        <f t="shared" si="17"/>
        <v>0</v>
      </c>
      <c r="J86" s="146">
        <f t="shared" si="18"/>
        <v>0</v>
      </c>
      <c r="K86" s="147">
        <f t="shared" si="19"/>
        <v>0</v>
      </c>
      <c r="L86" s="148">
        <f t="shared" si="20"/>
        <v>0</v>
      </c>
      <c r="M86" s="145">
        <f t="shared" si="21"/>
        <v>0</v>
      </c>
      <c r="N86" s="146">
        <f t="shared" si="22"/>
        <v>0</v>
      </c>
      <c r="O86" s="147">
        <f t="shared" si="23"/>
        <v>0</v>
      </c>
      <c r="P86" s="148">
        <f t="shared" si="24"/>
        <v>0</v>
      </c>
      <c r="Q86" s="145">
        <f t="shared" si="25"/>
        <v>0</v>
      </c>
      <c r="R86" s="146">
        <f t="shared" si="26"/>
        <v>0</v>
      </c>
      <c r="S86" s="147">
        <f t="shared" si="27"/>
        <v>0</v>
      </c>
      <c r="T86" s="148">
        <f t="shared" si="28"/>
        <v>0</v>
      </c>
      <c r="U86" s="145">
        <f t="shared" si="29"/>
        <v>0</v>
      </c>
      <c r="V86" s="146">
        <f t="shared" si="30"/>
        <v>0</v>
      </c>
      <c r="W86" s="147">
        <f t="shared" si="31"/>
        <v>0</v>
      </c>
      <c r="X86" s="148">
        <f t="shared" si="32"/>
        <v>0</v>
      </c>
    </row>
    <row r="87" spans="1:209" s="1" customFormat="1" ht="18" customHeight="1" x14ac:dyDescent="0.2">
      <c r="A87" s="75" t="s">
        <v>116</v>
      </c>
      <c r="B87" s="92">
        <f t="shared" si="11"/>
        <v>0</v>
      </c>
      <c r="D87" s="88" t="str">
        <f t="shared" si="12"/>
        <v>Other Base Component 2</v>
      </c>
      <c r="E87" s="145">
        <f t="shared" si="13"/>
        <v>0</v>
      </c>
      <c r="F87" s="146">
        <f t="shared" si="14"/>
        <v>0</v>
      </c>
      <c r="G87" s="147">
        <f t="shared" si="15"/>
        <v>0</v>
      </c>
      <c r="H87" s="148">
        <f t="shared" si="16"/>
        <v>0</v>
      </c>
      <c r="I87" s="145">
        <f t="shared" si="17"/>
        <v>0</v>
      </c>
      <c r="J87" s="146">
        <f t="shared" si="18"/>
        <v>0</v>
      </c>
      <c r="K87" s="147">
        <f t="shared" si="19"/>
        <v>0</v>
      </c>
      <c r="L87" s="148">
        <f t="shared" si="20"/>
        <v>0</v>
      </c>
      <c r="M87" s="145">
        <f t="shared" si="21"/>
        <v>0</v>
      </c>
      <c r="N87" s="146">
        <f t="shared" si="22"/>
        <v>0</v>
      </c>
      <c r="O87" s="147">
        <f t="shared" si="23"/>
        <v>0</v>
      </c>
      <c r="P87" s="148">
        <f t="shared" si="24"/>
        <v>0</v>
      </c>
      <c r="Q87" s="145">
        <f t="shared" si="25"/>
        <v>0</v>
      </c>
      <c r="R87" s="146">
        <f t="shared" si="26"/>
        <v>0</v>
      </c>
      <c r="S87" s="147">
        <f t="shared" si="27"/>
        <v>0</v>
      </c>
      <c r="T87" s="148">
        <f t="shared" si="28"/>
        <v>0</v>
      </c>
      <c r="U87" s="145">
        <f t="shared" si="29"/>
        <v>0</v>
      </c>
      <c r="V87" s="146">
        <f t="shared" si="30"/>
        <v>0</v>
      </c>
      <c r="W87" s="147">
        <f t="shared" si="31"/>
        <v>0</v>
      </c>
      <c r="X87" s="148">
        <f t="shared" si="32"/>
        <v>0</v>
      </c>
    </row>
    <row r="88" spans="1:209" s="1" customFormat="1" ht="18" customHeight="1" x14ac:dyDescent="0.2">
      <c r="A88" s="75" t="s">
        <v>117</v>
      </c>
      <c r="B88" s="92">
        <f t="shared" si="11"/>
        <v>0</v>
      </c>
      <c r="D88" s="88" t="str">
        <f t="shared" si="12"/>
        <v>Other Base Component 3</v>
      </c>
      <c r="E88" s="145">
        <f t="shared" si="13"/>
        <v>0</v>
      </c>
      <c r="F88" s="146">
        <f t="shared" si="14"/>
        <v>0</v>
      </c>
      <c r="G88" s="147">
        <f t="shared" si="15"/>
        <v>0</v>
      </c>
      <c r="H88" s="148">
        <f t="shared" si="16"/>
        <v>0</v>
      </c>
      <c r="I88" s="145">
        <f t="shared" si="17"/>
        <v>0</v>
      </c>
      <c r="J88" s="146">
        <f t="shared" si="18"/>
        <v>0</v>
      </c>
      <c r="K88" s="147">
        <f t="shared" si="19"/>
        <v>0</v>
      </c>
      <c r="L88" s="148">
        <f t="shared" si="20"/>
        <v>0</v>
      </c>
      <c r="M88" s="145">
        <f t="shared" si="21"/>
        <v>0</v>
      </c>
      <c r="N88" s="146">
        <f t="shared" si="22"/>
        <v>0</v>
      </c>
      <c r="O88" s="147">
        <f t="shared" si="23"/>
        <v>0</v>
      </c>
      <c r="P88" s="148">
        <f t="shared" si="24"/>
        <v>0</v>
      </c>
      <c r="Q88" s="145">
        <f t="shared" si="25"/>
        <v>0</v>
      </c>
      <c r="R88" s="146">
        <f t="shared" si="26"/>
        <v>0</v>
      </c>
      <c r="S88" s="147">
        <f t="shared" si="27"/>
        <v>0</v>
      </c>
      <c r="T88" s="148">
        <f t="shared" si="28"/>
        <v>0</v>
      </c>
      <c r="U88" s="145">
        <f t="shared" si="29"/>
        <v>0</v>
      </c>
      <c r="V88" s="146">
        <f t="shared" si="30"/>
        <v>0</v>
      </c>
      <c r="W88" s="147">
        <f t="shared" si="31"/>
        <v>0</v>
      </c>
      <c r="X88" s="148">
        <f t="shared" si="32"/>
        <v>0</v>
      </c>
    </row>
    <row r="89" spans="1:209" s="1" customFormat="1" ht="18" customHeight="1" thickBot="1" x14ac:dyDescent="0.25">
      <c r="A89" s="5"/>
      <c r="B89" s="4"/>
      <c r="D89" s="103" t="s">
        <v>131</v>
      </c>
      <c r="E89" s="149">
        <f t="shared" si="13"/>
        <v>0</v>
      </c>
      <c r="F89" s="150">
        <f t="shared" si="14"/>
        <v>0</v>
      </c>
      <c r="G89" s="151">
        <f t="shared" si="15"/>
        <v>0</v>
      </c>
      <c r="H89" s="152">
        <f t="shared" si="16"/>
        <v>0</v>
      </c>
      <c r="I89" s="149">
        <f t="shared" si="17"/>
        <v>0</v>
      </c>
      <c r="J89" s="150">
        <f t="shared" si="18"/>
        <v>0</v>
      </c>
      <c r="K89" s="151">
        <f t="shared" si="19"/>
        <v>0</v>
      </c>
      <c r="L89" s="152">
        <f t="shared" si="20"/>
        <v>0</v>
      </c>
      <c r="M89" s="149">
        <f t="shared" si="21"/>
        <v>0</v>
      </c>
      <c r="N89" s="150">
        <f t="shared" si="22"/>
        <v>0</v>
      </c>
      <c r="O89" s="151">
        <f t="shared" si="23"/>
        <v>0</v>
      </c>
      <c r="P89" s="152">
        <f t="shared" si="24"/>
        <v>0</v>
      </c>
      <c r="Q89" s="149">
        <f t="shared" si="25"/>
        <v>0</v>
      </c>
      <c r="R89" s="150">
        <f t="shared" si="26"/>
        <v>0</v>
      </c>
      <c r="S89" s="151">
        <f t="shared" si="27"/>
        <v>0</v>
      </c>
      <c r="T89" s="152">
        <f t="shared" si="28"/>
        <v>0</v>
      </c>
      <c r="U89" s="149">
        <f t="shared" si="29"/>
        <v>0</v>
      </c>
      <c r="V89" s="150">
        <f t="shared" si="30"/>
        <v>0</v>
      </c>
      <c r="W89" s="151">
        <f t="shared" si="31"/>
        <v>0</v>
      </c>
      <c r="X89" s="152">
        <f t="shared" si="32"/>
        <v>0</v>
      </c>
    </row>
    <row r="90" spans="1:209" s="1" customFormat="1" ht="18" customHeight="1" x14ac:dyDescent="0.2">
      <c r="D90" s="88"/>
    </row>
    <row r="91" spans="1:209" ht="19.5" customHeight="1" thickBo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row>
    <row r="92" spans="1:209" ht="18.75" customHeight="1" x14ac:dyDescent="0.2">
      <c r="A92" s="1"/>
      <c r="B92" s="1"/>
      <c r="C92" s="1"/>
      <c r="D92" s="1"/>
      <c r="E92" s="1"/>
      <c r="F92" s="244" t="s">
        <v>158</v>
      </c>
      <c r="G92" s="245"/>
      <c r="H92" s="245"/>
      <c r="I92" s="246"/>
      <c r="J92" s="1"/>
      <c r="K92" s="1"/>
      <c r="L92" s="1"/>
      <c r="M92" s="1"/>
      <c r="N92" s="1"/>
      <c r="O92" s="1"/>
      <c r="P92" s="1"/>
      <c r="Q92" s="1"/>
      <c r="R92" s="1"/>
      <c r="S92" s="1"/>
      <c r="T92" s="1"/>
      <c r="U92" s="1"/>
      <c r="V92" s="1"/>
      <c r="W92" s="1"/>
      <c r="X92" s="1"/>
      <c r="Y92" s="1"/>
      <c r="Z92" s="1"/>
      <c r="AA92" s="1"/>
      <c r="AB92" s="1"/>
      <c r="AC92" s="1"/>
      <c r="AD92" s="1"/>
    </row>
    <row r="93" spans="1:209" ht="18.75" customHeight="1" x14ac:dyDescent="0.2">
      <c r="A93" s="1"/>
      <c r="B93" s="1"/>
      <c r="C93" s="1"/>
      <c r="D93" s="1"/>
      <c r="E93" s="1"/>
      <c r="F93" s="247"/>
      <c r="G93" s="248"/>
      <c r="H93" s="248"/>
      <c r="I93" s="249"/>
      <c r="J93" s="1"/>
      <c r="K93" s="1"/>
      <c r="L93" s="1"/>
      <c r="M93" s="1"/>
      <c r="N93" s="1"/>
      <c r="O93" s="1"/>
      <c r="P93" s="1"/>
      <c r="Q93" s="1"/>
      <c r="R93" s="1"/>
      <c r="S93" s="1"/>
      <c r="T93" s="1"/>
      <c r="U93" s="1"/>
      <c r="V93" s="1"/>
      <c r="W93" s="1"/>
      <c r="X93" s="1"/>
      <c r="Y93" s="1"/>
      <c r="Z93" s="1"/>
      <c r="AA93" s="1"/>
      <c r="AB93" s="1"/>
      <c r="AC93" s="1"/>
      <c r="AD93" s="1"/>
    </row>
    <row r="94" spans="1:209" ht="18.75" customHeight="1" thickBot="1" x14ac:dyDescent="0.25">
      <c r="A94" s="1"/>
      <c r="B94" s="1"/>
      <c r="C94" s="1"/>
      <c r="D94" s="1"/>
      <c r="E94" s="1"/>
      <c r="F94" s="250"/>
      <c r="G94" s="251"/>
      <c r="H94" s="251"/>
      <c r="I94" s="252"/>
      <c r="J94" s="1"/>
      <c r="K94" s="1"/>
      <c r="L94" s="1"/>
      <c r="M94" s="1"/>
      <c r="N94" s="1"/>
      <c r="O94" s="1"/>
      <c r="P94" s="1"/>
      <c r="Q94" s="1"/>
      <c r="R94" s="1"/>
      <c r="S94" s="1"/>
      <c r="T94" s="1"/>
      <c r="U94" s="1"/>
      <c r="V94" s="1"/>
      <c r="W94" s="1"/>
      <c r="X94" s="1"/>
      <c r="Y94" s="1"/>
      <c r="Z94" s="1"/>
      <c r="AA94" s="1"/>
      <c r="AB94" s="1"/>
      <c r="AC94" s="1"/>
      <c r="AD94" s="1"/>
    </row>
    <row r="95" spans="1:209" ht="18.75" customHeight="1" thickBot="1" x14ac:dyDescent="0.25">
      <c r="A95" s="229" t="s">
        <v>146</v>
      </c>
      <c r="B95" s="230"/>
      <c r="C95" s="231"/>
      <c r="D95" s="235" t="s">
        <v>139</v>
      </c>
      <c r="E95" s="236"/>
      <c r="F95" s="236"/>
      <c r="G95" s="236"/>
      <c r="H95" s="236"/>
      <c r="I95" s="236"/>
      <c r="J95" s="236"/>
      <c r="K95" s="237"/>
      <c r="L95" s="1"/>
      <c r="M95" s="1"/>
      <c r="N95" s="1"/>
      <c r="O95" s="1"/>
      <c r="P95" s="1"/>
      <c r="Q95" s="1"/>
      <c r="R95" s="1"/>
      <c r="S95" s="1"/>
      <c r="T95" s="1"/>
      <c r="U95" s="1"/>
      <c r="V95" s="1"/>
      <c r="W95" s="1"/>
      <c r="X95" s="1"/>
      <c r="Y95" s="1"/>
      <c r="Z95" s="1"/>
      <c r="AA95" s="1"/>
      <c r="AB95" s="1"/>
      <c r="AC95" s="1"/>
    </row>
    <row r="96" spans="1:209" ht="18.75" customHeight="1" thickBot="1" x14ac:dyDescent="0.25">
      <c r="A96" s="232"/>
      <c r="B96" s="233"/>
      <c r="C96" s="234"/>
      <c r="D96" s="238" t="s">
        <v>4</v>
      </c>
      <c r="E96" s="239"/>
      <c r="F96" s="240" t="s">
        <v>2</v>
      </c>
      <c r="G96" s="241"/>
      <c r="H96" s="242"/>
      <c r="I96" s="238" t="s">
        <v>1</v>
      </c>
      <c r="J96" s="239"/>
      <c r="K96" s="243"/>
      <c r="L96" s="1"/>
      <c r="M96" s="1"/>
      <c r="N96" s="1"/>
      <c r="O96" s="1"/>
      <c r="P96" s="1"/>
      <c r="Q96" s="1"/>
      <c r="R96" s="1"/>
      <c r="S96" s="1"/>
      <c r="T96" s="1"/>
      <c r="U96" s="1"/>
      <c r="V96" s="1"/>
      <c r="W96" s="1"/>
      <c r="X96" s="1"/>
      <c r="Y96" s="1"/>
      <c r="Z96" s="1"/>
      <c r="AA96" s="1"/>
      <c r="AB96" s="1"/>
      <c r="AC96" s="1"/>
    </row>
    <row r="97" spans="1:30" ht="41.25" customHeight="1" x14ac:dyDescent="0.2">
      <c r="A97" s="110" t="s">
        <v>3</v>
      </c>
      <c r="B97" s="111" t="s">
        <v>141</v>
      </c>
      <c r="C97" s="112" t="s">
        <v>140</v>
      </c>
      <c r="D97" s="113" t="s">
        <v>103</v>
      </c>
      <c r="E97" s="114" t="s">
        <v>25</v>
      </c>
      <c r="F97" s="115" t="s">
        <v>118</v>
      </c>
      <c r="G97" s="116" t="s">
        <v>102</v>
      </c>
      <c r="H97" s="117" t="s">
        <v>142</v>
      </c>
      <c r="I97" s="118" t="s">
        <v>118</v>
      </c>
      <c r="J97" s="119" t="s">
        <v>101</v>
      </c>
      <c r="K97" s="117" t="s">
        <v>142</v>
      </c>
      <c r="L97" s="1"/>
      <c r="M97" s="1"/>
      <c r="N97" s="1"/>
      <c r="O97" s="1"/>
      <c r="P97" s="1"/>
      <c r="Q97" s="1"/>
      <c r="R97" s="1"/>
      <c r="S97" s="1"/>
      <c r="T97" s="1"/>
      <c r="U97" s="1"/>
      <c r="V97" s="1"/>
      <c r="W97" s="1"/>
      <c r="X97" s="1"/>
      <c r="Y97" s="1"/>
      <c r="Z97" s="1"/>
      <c r="AA97" s="1"/>
      <c r="AB97" s="1"/>
      <c r="AC97" s="1"/>
      <c r="AD97" s="1"/>
    </row>
    <row r="98" spans="1:30" ht="21" customHeight="1" x14ac:dyDescent="0.25">
      <c r="A98" s="120" t="s">
        <v>138</v>
      </c>
      <c r="B98" s="108">
        <v>0</v>
      </c>
      <c r="C98" s="107">
        <f>B98*$C$34</f>
        <v>0</v>
      </c>
      <c r="D98" s="32">
        <f>($B$13/$B$43*B98)</f>
        <v>0</v>
      </c>
      <c r="E98" s="86">
        <f>B98-D98</f>
        <v>0</v>
      </c>
      <c r="F98" s="41">
        <f>$B$34*B98</f>
        <v>0</v>
      </c>
      <c r="G98" s="153">
        <f>$B$34*D98</f>
        <v>0</v>
      </c>
      <c r="H98" s="139">
        <f>F98-G98</f>
        <v>0</v>
      </c>
      <c r="I98" s="83">
        <f t="shared" ref="I98:I100" si="33">($B$43*C98)*12</f>
        <v>0</v>
      </c>
      <c r="J98" s="36">
        <f>G98*12</f>
        <v>0</v>
      </c>
      <c r="K98" s="33">
        <f>H98*12</f>
        <v>0</v>
      </c>
      <c r="L98" s="1"/>
      <c r="M98" s="1"/>
      <c r="N98" s="1"/>
      <c r="O98" s="1"/>
      <c r="P98" s="1"/>
      <c r="Q98" s="1"/>
      <c r="R98" s="1"/>
      <c r="S98" s="1"/>
      <c r="T98" s="1"/>
      <c r="U98" s="1"/>
      <c r="V98" s="1"/>
      <c r="W98" s="1"/>
      <c r="X98" s="1"/>
      <c r="Y98" s="1"/>
      <c r="Z98" s="1"/>
      <c r="AA98" s="1"/>
      <c r="AB98" s="1"/>
      <c r="AC98" s="1"/>
      <c r="AD98" s="1"/>
    </row>
    <row r="99" spans="1:30" ht="21" customHeight="1" x14ac:dyDescent="0.25">
      <c r="A99" s="120" t="s">
        <v>138</v>
      </c>
      <c r="B99" s="108">
        <v>0</v>
      </c>
      <c r="C99" s="107">
        <f t="shared" ref="C99:C100" si="34">B99*$C$34</f>
        <v>0</v>
      </c>
      <c r="D99" s="32">
        <f t="shared" ref="D99:D100" si="35">($B$13/$B$43*B99)</f>
        <v>0</v>
      </c>
      <c r="E99" s="86">
        <f t="shared" ref="E99:E100" si="36">B99-D99</f>
        <v>0</v>
      </c>
      <c r="F99" s="41">
        <f t="shared" ref="F99:F100" si="37">$B$34*B99</f>
        <v>0</v>
      </c>
      <c r="G99" s="153">
        <f t="shared" ref="G99:G100" si="38">$B$34*D99</f>
        <v>0</v>
      </c>
      <c r="H99" s="139">
        <f t="shared" ref="H99:H100" si="39">F99-G99</f>
        <v>0</v>
      </c>
      <c r="I99" s="83">
        <f t="shared" si="33"/>
        <v>0</v>
      </c>
      <c r="J99" s="36">
        <f t="shared" ref="J99:K100" si="40">G99*12</f>
        <v>0</v>
      </c>
      <c r="K99" s="33">
        <f t="shared" si="40"/>
        <v>0</v>
      </c>
      <c r="L99" s="1"/>
      <c r="M99" s="1"/>
      <c r="N99" s="1"/>
      <c r="O99" s="1"/>
      <c r="P99" s="1"/>
      <c r="Q99" s="1"/>
      <c r="R99" s="1"/>
      <c r="S99" s="1"/>
      <c r="T99" s="1"/>
      <c r="U99" s="1"/>
      <c r="V99" s="1"/>
      <c r="W99" s="1"/>
      <c r="X99" s="1"/>
      <c r="Y99" s="1"/>
      <c r="Z99" s="1"/>
      <c r="AA99" s="1"/>
      <c r="AB99" s="1"/>
      <c r="AC99" s="1"/>
      <c r="AD99" s="1"/>
    </row>
    <row r="100" spans="1:30" ht="21" customHeight="1" thickBot="1" x14ac:dyDescent="0.3">
      <c r="A100" s="121" t="s">
        <v>138</v>
      </c>
      <c r="B100" s="122">
        <v>0</v>
      </c>
      <c r="C100" s="123">
        <f t="shared" si="34"/>
        <v>0</v>
      </c>
      <c r="D100" s="124">
        <f t="shared" si="35"/>
        <v>0</v>
      </c>
      <c r="E100" s="125">
        <f t="shared" si="36"/>
        <v>0</v>
      </c>
      <c r="F100" s="126">
        <f t="shared" si="37"/>
        <v>0</v>
      </c>
      <c r="G100" s="153">
        <f t="shared" si="38"/>
        <v>0</v>
      </c>
      <c r="H100" s="140">
        <f t="shared" si="39"/>
        <v>0</v>
      </c>
      <c r="I100" s="129">
        <f t="shared" si="33"/>
        <v>0</v>
      </c>
      <c r="J100" s="127">
        <f t="shared" si="40"/>
        <v>0</v>
      </c>
      <c r="K100" s="128">
        <f t="shared" si="40"/>
        <v>0</v>
      </c>
      <c r="L100" s="1"/>
      <c r="M100" s="1"/>
      <c r="N100" s="1"/>
      <c r="O100" s="1"/>
      <c r="P100" s="1"/>
      <c r="Q100" s="1"/>
      <c r="R100" s="1"/>
      <c r="S100" s="1"/>
      <c r="T100" s="1"/>
      <c r="U100" s="1"/>
      <c r="V100" s="1"/>
      <c r="W100" s="1"/>
      <c r="X100" s="1"/>
      <c r="Y100" s="1"/>
      <c r="Z100" s="1"/>
      <c r="AA100" s="1"/>
      <c r="AB100" s="1"/>
      <c r="AC100" s="1"/>
      <c r="AD100" s="1"/>
    </row>
    <row r="101" spans="1:30" ht="21" customHeight="1" thickBo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8.75" customHeight="1" thickBot="1" x14ac:dyDescent="0.25">
      <c r="A102" s="229" t="s">
        <v>147</v>
      </c>
      <c r="B102" s="230"/>
      <c r="C102" s="231"/>
      <c r="D102" s="235" t="s">
        <v>139</v>
      </c>
      <c r="E102" s="236"/>
      <c r="F102" s="236"/>
      <c r="G102" s="236"/>
      <c r="H102" s="236"/>
      <c r="I102" s="236"/>
      <c r="J102" s="236"/>
      <c r="K102" s="237"/>
      <c r="L102" s="1"/>
      <c r="M102" s="1"/>
      <c r="N102" s="1"/>
      <c r="O102" s="1"/>
      <c r="P102" s="1"/>
      <c r="Q102" s="1"/>
      <c r="R102" s="1"/>
      <c r="S102" s="1"/>
      <c r="T102" s="1"/>
      <c r="U102" s="1"/>
      <c r="V102" s="1"/>
      <c r="W102" s="1"/>
      <c r="X102" s="1"/>
      <c r="Y102" s="1"/>
      <c r="Z102" s="1"/>
      <c r="AA102" s="1"/>
      <c r="AB102" s="1"/>
      <c r="AC102" s="1"/>
    </row>
    <row r="103" spans="1:30" ht="18.75" customHeight="1" thickBot="1" x14ac:dyDescent="0.25">
      <c r="A103" s="232"/>
      <c r="B103" s="233"/>
      <c r="C103" s="234"/>
      <c r="D103" s="238" t="s">
        <v>4</v>
      </c>
      <c r="E103" s="239"/>
      <c r="F103" s="240" t="s">
        <v>2</v>
      </c>
      <c r="G103" s="241"/>
      <c r="H103" s="242"/>
      <c r="I103" s="238" t="s">
        <v>1</v>
      </c>
      <c r="J103" s="239"/>
      <c r="K103" s="243"/>
      <c r="L103" s="1"/>
      <c r="M103" s="1"/>
      <c r="N103" s="1"/>
      <c r="O103" s="1"/>
      <c r="P103" s="1"/>
      <c r="Q103" s="1"/>
      <c r="R103" s="1"/>
      <c r="S103" s="1"/>
      <c r="T103" s="1"/>
      <c r="U103" s="1"/>
      <c r="V103" s="1"/>
      <c r="W103" s="1"/>
      <c r="X103" s="1"/>
      <c r="Y103" s="1"/>
      <c r="Z103" s="1"/>
      <c r="AA103" s="1"/>
      <c r="AB103" s="1"/>
      <c r="AC103" s="1"/>
    </row>
    <row r="104" spans="1:30" ht="41.25" customHeight="1" x14ac:dyDescent="0.2">
      <c r="A104" s="110" t="s">
        <v>3</v>
      </c>
      <c r="B104" s="111" t="s">
        <v>141</v>
      </c>
      <c r="C104" s="133" t="s">
        <v>140</v>
      </c>
      <c r="D104" s="113" t="s">
        <v>103</v>
      </c>
      <c r="E104" s="114" t="s">
        <v>25</v>
      </c>
      <c r="F104" s="115" t="s">
        <v>148</v>
      </c>
      <c r="G104" s="116" t="s">
        <v>102</v>
      </c>
      <c r="H104" s="117" t="s">
        <v>142</v>
      </c>
      <c r="I104" s="118" t="s">
        <v>148</v>
      </c>
      <c r="J104" s="119" t="s">
        <v>101</v>
      </c>
      <c r="K104" s="117" t="s">
        <v>142</v>
      </c>
      <c r="L104" s="1"/>
      <c r="M104" s="1"/>
      <c r="N104" s="1"/>
      <c r="O104" s="1"/>
      <c r="P104" s="1"/>
      <c r="Q104" s="1"/>
      <c r="R104" s="1"/>
      <c r="S104" s="1"/>
      <c r="T104" s="1"/>
      <c r="U104" s="1"/>
      <c r="V104" s="1"/>
      <c r="W104" s="1"/>
      <c r="X104" s="1"/>
      <c r="Y104" s="1"/>
      <c r="Z104" s="1"/>
      <c r="AA104" s="1"/>
      <c r="AB104" s="1"/>
      <c r="AC104" s="1"/>
      <c r="AD104" s="1"/>
    </row>
    <row r="105" spans="1:30" ht="21" customHeight="1" x14ac:dyDescent="0.25">
      <c r="A105" s="120" t="s">
        <v>138</v>
      </c>
      <c r="B105" s="108">
        <v>0</v>
      </c>
      <c r="C105" s="134">
        <f>B105*$C$35</f>
        <v>0</v>
      </c>
      <c r="D105" s="32">
        <f>($B$13/$B$43*B105)</f>
        <v>0</v>
      </c>
      <c r="E105" s="86">
        <f>B105-D105</f>
        <v>0</v>
      </c>
      <c r="F105" s="41">
        <f>($B$35*B105)</f>
        <v>0</v>
      </c>
      <c r="G105" s="153">
        <f>$B$35*D105</f>
        <v>0</v>
      </c>
      <c r="H105" s="139">
        <f>F105-G105</f>
        <v>0</v>
      </c>
      <c r="I105" s="83">
        <f t="shared" ref="I105:I107" si="41">($B$43*C105)*12</f>
        <v>0</v>
      </c>
      <c r="J105" s="36">
        <f>G105*12</f>
        <v>0</v>
      </c>
      <c r="K105" s="33">
        <f>H105*12</f>
        <v>0</v>
      </c>
      <c r="L105" s="1"/>
      <c r="M105" s="1"/>
      <c r="N105" s="1"/>
      <c r="O105" s="1"/>
      <c r="P105" s="1"/>
      <c r="Q105" s="1"/>
      <c r="R105" s="1"/>
      <c r="S105" s="1"/>
      <c r="T105" s="1"/>
      <c r="U105" s="1"/>
      <c r="V105" s="1"/>
      <c r="W105" s="1"/>
      <c r="X105" s="1"/>
      <c r="Y105" s="1"/>
      <c r="Z105" s="1"/>
      <c r="AA105" s="1"/>
      <c r="AB105" s="1"/>
      <c r="AC105" s="1"/>
      <c r="AD105" s="1"/>
    </row>
    <row r="106" spans="1:30" ht="21" customHeight="1" x14ac:dyDescent="0.25">
      <c r="A106" s="120" t="s">
        <v>138</v>
      </c>
      <c r="B106" s="108">
        <v>0</v>
      </c>
      <c r="C106" s="134">
        <f t="shared" ref="C106:C107" si="42">B106*$C$35</f>
        <v>0</v>
      </c>
      <c r="D106" s="32">
        <f t="shared" ref="D106:D107" si="43">($B$13/$B$43*B106)</f>
        <v>0</v>
      </c>
      <c r="E106" s="86">
        <f t="shared" ref="E106:E107" si="44">B106-D106</f>
        <v>0</v>
      </c>
      <c r="F106" s="41">
        <f t="shared" ref="F106:F107" si="45">($B$35*B106)</f>
        <v>0</v>
      </c>
      <c r="G106" s="153">
        <f t="shared" ref="G106:G107" si="46">$B$35*D106</f>
        <v>0</v>
      </c>
      <c r="H106" s="139">
        <f t="shared" ref="H106:H107" si="47">F106-G106</f>
        <v>0</v>
      </c>
      <c r="I106" s="83">
        <f t="shared" si="41"/>
        <v>0</v>
      </c>
      <c r="J106" s="36">
        <f t="shared" ref="J106:K107" si="48">G106*12</f>
        <v>0</v>
      </c>
      <c r="K106" s="33">
        <f t="shared" si="48"/>
        <v>0</v>
      </c>
      <c r="L106" s="1"/>
      <c r="M106" s="1"/>
      <c r="N106" s="1"/>
      <c r="O106" s="1"/>
      <c r="P106" s="1"/>
      <c r="Q106" s="1"/>
      <c r="R106" s="1"/>
      <c r="S106" s="1"/>
      <c r="T106" s="1"/>
      <c r="U106" s="1"/>
      <c r="V106" s="1"/>
      <c r="W106" s="1"/>
      <c r="X106" s="1"/>
      <c r="Y106" s="1"/>
      <c r="Z106" s="1"/>
      <c r="AA106" s="1"/>
      <c r="AB106" s="1"/>
      <c r="AC106" s="1"/>
      <c r="AD106" s="1"/>
    </row>
    <row r="107" spans="1:30" ht="21" customHeight="1" thickBot="1" x14ac:dyDescent="0.3">
      <c r="A107" s="121" t="s">
        <v>138</v>
      </c>
      <c r="B107" s="122">
        <v>0</v>
      </c>
      <c r="C107" s="135">
        <f t="shared" si="42"/>
        <v>0</v>
      </c>
      <c r="D107" s="124">
        <f t="shared" si="43"/>
        <v>0</v>
      </c>
      <c r="E107" s="125">
        <f t="shared" si="44"/>
        <v>0</v>
      </c>
      <c r="F107" s="126">
        <f t="shared" si="45"/>
        <v>0</v>
      </c>
      <c r="G107" s="153">
        <f t="shared" si="46"/>
        <v>0</v>
      </c>
      <c r="H107" s="140">
        <f t="shared" si="47"/>
        <v>0</v>
      </c>
      <c r="I107" s="129">
        <f t="shared" si="41"/>
        <v>0</v>
      </c>
      <c r="J107" s="127">
        <f t="shared" si="48"/>
        <v>0</v>
      </c>
      <c r="K107" s="128">
        <f t="shared" si="48"/>
        <v>0</v>
      </c>
      <c r="L107" s="1"/>
      <c r="M107" s="1"/>
      <c r="N107" s="1"/>
      <c r="O107" s="1"/>
      <c r="P107" s="1"/>
      <c r="Q107" s="1"/>
      <c r="R107" s="1"/>
      <c r="S107" s="1"/>
      <c r="T107" s="1"/>
      <c r="U107" s="1"/>
      <c r="V107" s="1"/>
      <c r="W107" s="1"/>
      <c r="X107" s="1"/>
      <c r="Y107" s="1"/>
      <c r="Z107" s="1"/>
      <c r="AA107" s="1"/>
      <c r="AB107" s="1"/>
      <c r="AC107" s="1"/>
      <c r="AD107" s="1"/>
    </row>
    <row r="108" spans="1:30" ht="21" customHeight="1" thickBo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8.75" customHeight="1" thickBot="1" x14ac:dyDescent="0.25">
      <c r="A109" s="229" t="s">
        <v>149</v>
      </c>
      <c r="B109" s="230"/>
      <c r="C109" s="231"/>
      <c r="D109" s="235" t="s">
        <v>139</v>
      </c>
      <c r="E109" s="236"/>
      <c r="F109" s="236"/>
      <c r="G109" s="236"/>
      <c r="H109" s="236"/>
      <c r="I109" s="236"/>
      <c r="J109" s="236"/>
      <c r="K109" s="237"/>
      <c r="L109" s="1"/>
      <c r="M109" s="1"/>
      <c r="N109" s="1"/>
      <c r="O109" s="1"/>
      <c r="P109" s="1"/>
      <c r="Q109" s="1"/>
      <c r="R109" s="1"/>
      <c r="S109" s="1"/>
      <c r="T109" s="1"/>
      <c r="U109" s="1"/>
      <c r="V109" s="1"/>
      <c r="W109" s="1"/>
      <c r="X109" s="1"/>
      <c r="Y109" s="1"/>
      <c r="Z109" s="1"/>
      <c r="AA109" s="1"/>
      <c r="AB109" s="1"/>
      <c r="AC109" s="1"/>
    </row>
    <row r="110" spans="1:30" ht="18.75" customHeight="1" thickBot="1" x14ac:dyDescent="0.25">
      <c r="A110" s="232"/>
      <c r="B110" s="233"/>
      <c r="C110" s="234"/>
      <c r="D110" s="238" t="s">
        <v>4</v>
      </c>
      <c r="E110" s="239"/>
      <c r="F110" s="240" t="s">
        <v>2</v>
      </c>
      <c r="G110" s="241"/>
      <c r="H110" s="242"/>
      <c r="I110" s="238" t="s">
        <v>1</v>
      </c>
      <c r="J110" s="239"/>
      <c r="K110" s="243"/>
      <c r="L110" s="1"/>
      <c r="M110" s="1"/>
      <c r="N110" s="1"/>
      <c r="O110" s="1"/>
      <c r="P110" s="1"/>
      <c r="Q110" s="1"/>
      <c r="R110" s="1"/>
      <c r="S110" s="1"/>
      <c r="T110" s="1"/>
      <c r="U110" s="1"/>
      <c r="V110" s="1"/>
      <c r="W110" s="1"/>
      <c r="X110" s="1"/>
      <c r="Y110" s="1"/>
      <c r="Z110" s="1"/>
      <c r="AA110" s="1"/>
      <c r="AB110" s="1"/>
      <c r="AC110" s="1"/>
    </row>
    <row r="111" spans="1:30" ht="41.25" customHeight="1" x14ac:dyDescent="0.2">
      <c r="A111" s="110" t="s">
        <v>3</v>
      </c>
      <c r="B111" s="111" t="s">
        <v>141</v>
      </c>
      <c r="C111" s="112" t="s">
        <v>140</v>
      </c>
      <c r="D111" s="113" t="s">
        <v>103</v>
      </c>
      <c r="E111" s="114" t="s">
        <v>25</v>
      </c>
      <c r="F111" s="115" t="s">
        <v>83</v>
      </c>
      <c r="G111" s="116" t="s">
        <v>102</v>
      </c>
      <c r="H111" s="117" t="s">
        <v>142</v>
      </c>
      <c r="I111" s="118" t="s">
        <v>83</v>
      </c>
      <c r="J111" s="119" t="s">
        <v>101</v>
      </c>
      <c r="K111" s="117" t="s">
        <v>142</v>
      </c>
      <c r="L111" s="1"/>
      <c r="M111" s="1"/>
      <c r="N111" s="1"/>
      <c r="O111" s="1"/>
      <c r="P111" s="1"/>
      <c r="Q111" s="1"/>
      <c r="R111" s="1"/>
      <c r="S111" s="1"/>
      <c r="T111" s="1"/>
      <c r="U111" s="1"/>
      <c r="V111" s="1"/>
      <c r="W111" s="1"/>
      <c r="X111" s="1"/>
      <c r="Y111" s="1"/>
      <c r="Z111" s="1"/>
      <c r="AA111" s="1"/>
      <c r="AB111" s="1"/>
      <c r="AC111" s="1"/>
      <c r="AD111" s="1"/>
    </row>
    <row r="112" spans="1:30" ht="21" customHeight="1" x14ac:dyDescent="0.25">
      <c r="A112" s="120" t="s">
        <v>138</v>
      </c>
      <c r="B112" s="108">
        <v>0</v>
      </c>
      <c r="C112" s="107">
        <f>B112*$C$36</f>
        <v>0</v>
      </c>
      <c r="D112" s="32">
        <f>($B$13/$B$43*B112)</f>
        <v>0</v>
      </c>
      <c r="E112" s="86">
        <f>B112-D112</f>
        <v>0</v>
      </c>
      <c r="F112" s="41">
        <f>($B$36*B112)</f>
        <v>0</v>
      </c>
      <c r="G112" s="153">
        <f>$B$36*D112</f>
        <v>0</v>
      </c>
      <c r="H112" s="139">
        <f>F112-G112</f>
        <v>0</v>
      </c>
      <c r="I112" s="83">
        <f t="shared" ref="I112:I114" si="49">($B$43*C112)*12</f>
        <v>0</v>
      </c>
      <c r="J112" s="36">
        <f>G112*12</f>
        <v>0</v>
      </c>
      <c r="K112" s="33">
        <f>H112*12</f>
        <v>0</v>
      </c>
      <c r="L112" s="1"/>
      <c r="M112" s="1"/>
      <c r="N112" s="1"/>
      <c r="O112" s="1"/>
      <c r="P112" s="1"/>
      <c r="Q112" s="1"/>
      <c r="R112" s="1"/>
      <c r="S112" s="1"/>
      <c r="T112" s="1"/>
      <c r="U112" s="1"/>
      <c r="V112" s="1"/>
      <c r="W112" s="1"/>
      <c r="X112" s="1"/>
      <c r="Y112" s="1"/>
      <c r="Z112" s="1"/>
      <c r="AA112" s="1"/>
      <c r="AB112" s="1"/>
      <c r="AC112" s="1"/>
      <c r="AD112" s="1"/>
    </row>
    <row r="113" spans="1:30" ht="21" customHeight="1" x14ac:dyDescent="0.25">
      <c r="A113" s="120" t="s">
        <v>138</v>
      </c>
      <c r="B113" s="108">
        <v>0</v>
      </c>
      <c r="C113" s="107">
        <f t="shared" ref="C113:C114" si="50">B113*$C$36</f>
        <v>0</v>
      </c>
      <c r="D113" s="32">
        <f t="shared" ref="D113:D114" si="51">($B$13/$B$43*B113)</f>
        <v>0</v>
      </c>
      <c r="E113" s="86">
        <f t="shared" ref="E113:E114" si="52">B113-D113</f>
        <v>0</v>
      </c>
      <c r="F113" s="41">
        <f t="shared" ref="F113:F114" si="53">($B$36*B113)</f>
        <v>0</v>
      </c>
      <c r="G113" s="153">
        <f t="shared" ref="G113:G114" si="54">$B$36*D113</f>
        <v>0</v>
      </c>
      <c r="H113" s="139">
        <f t="shared" ref="H113:H114" si="55">F113-G113</f>
        <v>0</v>
      </c>
      <c r="I113" s="83">
        <f t="shared" si="49"/>
        <v>0</v>
      </c>
      <c r="J113" s="36">
        <f t="shared" ref="J113:K114" si="56">G113*12</f>
        <v>0</v>
      </c>
      <c r="K113" s="33">
        <f t="shared" si="56"/>
        <v>0</v>
      </c>
      <c r="L113" s="1"/>
      <c r="M113" s="1"/>
      <c r="N113" s="1"/>
      <c r="O113" s="1"/>
      <c r="P113" s="1"/>
      <c r="Q113" s="1"/>
      <c r="R113" s="1"/>
      <c r="S113" s="1"/>
      <c r="T113" s="1"/>
      <c r="U113" s="1"/>
      <c r="V113" s="1"/>
      <c r="W113" s="1"/>
      <c r="X113" s="1"/>
      <c r="Y113" s="1"/>
      <c r="Z113" s="1"/>
      <c r="AA113" s="1"/>
      <c r="AB113" s="1"/>
      <c r="AC113" s="1"/>
      <c r="AD113" s="1"/>
    </row>
    <row r="114" spans="1:30" ht="21" customHeight="1" thickBot="1" x14ac:dyDescent="0.3">
      <c r="A114" s="121" t="s">
        <v>138</v>
      </c>
      <c r="B114" s="122">
        <v>0</v>
      </c>
      <c r="C114" s="123">
        <f t="shared" si="50"/>
        <v>0</v>
      </c>
      <c r="D114" s="124">
        <f t="shared" si="51"/>
        <v>0</v>
      </c>
      <c r="E114" s="125">
        <f t="shared" si="52"/>
        <v>0</v>
      </c>
      <c r="F114" s="126">
        <f t="shared" si="53"/>
        <v>0</v>
      </c>
      <c r="G114" s="153">
        <f t="shared" si="54"/>
        <v>0</v>
      </c>
      <c r="H114" s="140">
        <f t="shared" si="55"/>
        <v>0</v>
      </c>
      <c r="I114" s="129">
        <f t="shared" si="49"/>
        <v>0</v>
      </c>
      <c r="J114" s="127">
        <f t="shared" si="56"/>
        <v>0</v>
      </c>
      <c r="K114" s="128">
        <f t="shared" si="56"/>
        <v>0</v>
      </c>
      <c r="L114" s="1"/>
      <c r="M114" s="1"/>
      <c r="N114" s="1"/>
      <c r="O114" s="1"/>
      <c r="P114" s="1"/>
      <c r="Q114" s="1"/>
      <c r="R114" s="1"/>
      <c r="S114" s="1"/>
      <c r="T114" s="1"/>
      <c r="U114" s="1"/>
      <c r="V114" s="1"/>
      <c r="W114" s="1"/>
      <c r="X114" s="1"/>
      <c r="Y114" s="1"/>
      <c r="Z114" s="1"/>
      <c r="AA114" s="1"/>
      <c r="AB114" s="1"/>
      <c r="AC114" s="1"/>
      <c r="AD114" s="1"/>
    </row>
    <row r="115" spans="1:30" ht="21" customHeight="1" thickBo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8.75" customHeight="1" thickBot="1" x14ac:dyDescent="0.25">
      <c r="A116" s="229" t="s">
        <v>150</v>
      </c>
      <c r="B116" s="230"/>
      <c r="C116" s="231"/>
      <c r="D116" s="235" t="s">
        <v>139</v>
      </c>
      <c r="E116" s="236"/>
      <c r="F116" s="236"/>
      <c r="G116" s="236"/>
      <c r="H116" s="236"/>
      <c r="I116" s="236"/>
      <c r="J116" s="236"/>
      <c r="K116" s="237"/>
      <c r="L116" s="1"/>
      <c r="M116" s="1"/>
      <c r="N116" s="1"/>
      <c r="O116" s="1"/>
      <c r="P116" s="1"/>
      <c r="Q116" s="1"/>
      <c r="R116" s="1"/>
      <c r="S116" s="1"/>
      <c r="T116" s="1"/>
      <c r="U116" s="1"/>
      <c r="V116" s="1"/>
      <c r="W116" s="1"/>
      <c r="X116" s="1"/>
      <c r="Y116" s="1"/>
      <c r="Z116" s="1"/>
      <c r="AA116" s="1"/>
      <c r="AB116" s="1"/>
      <c r="AC116" s="1"/>
    </row>
    <row r="117" spans="1:30" ht="18.75" customHeight="1" thickBot="1" x14ac:dyDescent="0.25">
      <c r="A117" s="232"/>
      <c r="B117" s="233"/>
      <c r="C117" s="234"/>
      <c r="D117" s="238" t="s">
        <v>4</v>
      </c>
      <c r="E117" s="239"/>
      <c r="F117" s="240" t="s">
        <v>2</v>
      </c>
      <c r="G117" s="241"/>
      <c r="H117" s="242"/>
      <c r="I117" s="238" t="s">
        <v>1</v>
      </c>
      <c r="J117" s="239"/>
      <c r="K117" s="243"/>
      <c r="L117" s="1"/>
      <c r="M117" s="1"/>
      <c r="N117" s="1"/>
      <c r="O117" s="1"/>
      <c r="P117" s="1"/>
      <c r="Q117" s="1"/>
      <c r="R117" s="1"/>
      <c r="S117" s="1"/>
      <c r="T117" s="1"/>
      <c r="U117" s="1"/>
      <c r="V117" s="1"/>
      <c r="W117" s="1"/>
      <c r="X117" s="1"/>
      <c r="Y117" s="1"/>
      <c r="Z117" s="1"/>
      <c r="AA117" s="1"/>
      <c r="AB117" s="1"/>
      <c r="AC117" s="1"/>
    </row>
    <row r="118" spans="1:30" ht="41.25" customHeight="1" x14ac:dyDescent="0.2">
      <c r="A118" s="110" t="s">
        <v>3</v>
      </c>
      <c r="B118" s="111" t="s">
        <v>141</v>
      </c>
      <c r="C118" s="133" t="s">
        <v>140</v>
      </c>
      <c r="D118" s="113" t="s">
        <v>103</v>
      </c>
      <c r="E118" s="114" t="s">
        <v>25</v>
      </c>
      <c r="F118" s="115" t="s">
        <v>130</v>
      </c>
      <c r="G118" s="116" t="s">
        <v>102</v>
      </c>
      <c r="H118" s="117" t="s">
        <v>142</v>
      </c>
      <c r="I118" s="118" t="s">
        <v>130</v>
      </c>
      <c r="J118" s="119" t="s">
        <v>101</v>
      </c>
      <c r="K118" s="117" t="s">
        <v>142</v>
      </c>
      <c r="L118" s="1"/>
      <c r="M118" s="1"/>
      <c r="N118" s="1"/>
      <c r="O118" s="1"/>
      <c r="P118" s="1"/>
      <c r="Q118" s="1"/>
      <c r="R118" s="1"/>
      <c r="S118" s="1"/>
      <c r="T118" s="1"/>
      <c r="U118" s="1"/>
      <c r="V118" s="1"/>
      <c r="W118" s="1"/>
      <c r="X118" s="1"/>
      <c r="Y118" s="1"/>
      <c r="Z118" s="1"/>
      <c r="AA118" s="1"/>
      <c r="AB118" s="1"/>
      <c r="AC118" s="1"/>
      <c r="AD118" s="1"/>
    </row>
    <row r="119" spans="1:30" ht="21" customHeight="1" x14ac:dyDescent="0.25">
      <c r="A119" s="120" t="s">
        <v>138</v>
      </c>
      <c r="B119" s="108">
        <v>0</v>
      </c>
      <c r="C119" s="134">
        <f>B119*$C$37</f>
        <v>0</v>
      </c>
      <c r="D119" s="32">
        <f>($B$13/$B$43*B119)</f>
        <v>0</v>
      </c>
      <c r="E119" s="86">
        <f>B119-D119</f>
        <v>0</v>
      </c>
      <c r="F119" s="41">
        <f>($B$37*B119)</f>
        <v>0</v>
      </c>
      <c r="G119" s="153">
        <f>$B$37*D119</f>
        <v>0</v>
      </c>
      <c r="H119" s="139">
        <f>F119-G119</f>
        <v>0</v>
      </c>
      <c r="I119" s="83">
        <f t="shared" ref="I119:I121" si="57">($B$43*C119)*12</f>
        <v>0</v>
      </c>
      <c r="J119" s="36">
        <f>G119*12</f>
        <v>0</v>
      </c>
      <c r="K119" s="33">
        <f>H119*12</f>
        <v>0</v>
      </c>
      <c r="L119" s="1"/>
      <c r="M119" s="1"/>
      <c r="N119" s="1"/>
      <c r="O119" s="1"/>
      <c r="P119" s="1"/>
      <c r="Q119" s="1"/>
      <c r="R119" s="1"/>
      <c r="S119" s="1"/>
      <c r="T119" s="1"/>
      <c r="U119" s="1"/>
      <c r="V119" s="1"/>
      <c r="W119" s="1"/>
      <c r="X119" s="1"/>
      <c r="Y119" s="1"/>
      <c r="Z119" s="1"/>
      <c r="AA119" s="1"/>
      <c r="AB119" s="1"/>
      <c r="AC119" s="1"/>
      <c r="AD119" s="1"/>
    </row>
    <row r="120" spans="1:30" ht="21" customHeight="1" x14ac:dyDescent="0.25">
      <c r="A120" s="120" t="s">
        <v>138</v>
      </c>
      <c r="B120" s="108">
        <v>0</v>
      </c>
      <c r="C120" s="134">
        <f t="shared" ref="C120:C121" si="58">B120*$C$37</f>
        <v>0</v>
      </c>
      <c r="D120" s="32">
        <f t="shared" ref="D120:D121" si="59">($B$13/$B$43*B120)</f>
        <v>0</v>
      </c>
      <c r="E120" s="86">
        <f t="shared" ref="E120:E121" si="60">B120-D120</f>
        <v>0</v>
      </c>
      <c r="F120" s="41">
        <f t="shared" ref="F120:F121" si="61">($B$37*B120)</f>
        <v>0</v>
      </c>
      <c r="G120" s="153">
        <f t="shared" ref="G120:G121" si="62">$B$37*D120</f>
        <v>0</v>
      </c>
      <c r="H120" s="139">
        <f t="shared" ref="H120:H121" si="63">F120-G120</f>
        <v>0</v>
      </c>
      <c r="I120" s="83">
        <f t="shared" si="57"/>
        <v>0</v>
      </c>
      <c r="J120" s="36">
        <f t="shared" ref="J120:K121" si="64">G120*12</f>
        <v>0</v>
      </c>
      <c r="K120" s="33">
        <f t="shared" si="64"/>
        <v>0</v>
      </c>
      <c r="L120" s="1"/>
      <c r="M120" s="1"/>
      <c r="N120" s="1"/>
      <c r="O120" s="1"/>
      <c r="P120" s="1"/>
      <c r="Q120" s="1"/>
      <c r="R120" s="1"/>
      <c r="S120" s="1"/>
      <c r="T120" s="1"/>
      <c r="U120" s="1"/>
      <c r="V120" s="1"/>
      <c r="W120" s="1"/>
      <c r="X120" s="1"/>
      <c r="Y120" s="1"/>
      <c r="Z120" s="1"/>
      <c r="AA120" s="1"/>
      <c r="AB120" s="1"/>
      <c r="AC120" s="1"/>
      <c r="AD120" s="1"/>
    </row>
    <row r="121" spans="1:30" ht="21" customHeight="1" thickBot="1" x14ac:dyDescent="0.3">
      <c r="A121" s="121" t="s">
        <v>138</v>
      </c>
      <c r="B121" s="122">
        <v>0</v>
      </c>
      <c r="C121" s="135">
        <f t="shared" si="58"/>
        <v>0</v>
      </c>
      <c r="D121" s="124">
        <f t="shared" si="59"/>
        <v>0</v>
      </c>
      <c r="E121" s="125">
        <f t="shared" si="60"/>
        <v>0</v>
      </c>
      <c r="F121" s="126">
        <f t="shared" si="61"/>
        <v>0</v>
      </c>
      <c r="G121" s="153">
        <f t="shared" si="62"/>
        <v>0</v>
      </c>
      <c r="H121" s="140">
        <f t="shared" si="63"/>
        <v>0</v>
      </c>
      <c r="I121" s="129">
        <f t="shared" si="57"/>
        <v>0</v>
      </c>
      <c r="J121" s="127">
        <f t="shared" si="64"/>
        <v>0</v>
      </c>
      <c r="K121" s="128">
        <f t="shared" si="64"/>
        <v>0</v>
      </c>
      <c r="L121" s="1"/>
      <c r="M121" s="1"/>
      <c r="N121" s="1"/>
      <c r="O121" s="1"/>
      <c r="P121" s="1"/>
      <c r="Q121" s="1"/>
      <c r="R121" s="1"/>
      <c r="S121" s="1"/>
      <c r="T121" s="1"/>
      <c r="U121" s="1"/>
      <c r="V121" s="1"/>
      <c r="W121" s="1"/>
      <c r="X121" s="1"/>
      <c r="Y121" s="1"/>
      <c r="Z121" s="1"/>
      <c r="AA121" s="1"/>
      <c r="AB121" s="1"/>
      <c r="AC121" s="1"/>
      <c r="AD121" s="1"/>
    </row>
    <row r="122" spans="1:30" ht="21" customHeight="1" thickBo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8.75" customHeight="1" thickBot="1" x14ac:dyDescent="0.25">
      <c r="A123" s="229" t="s">
        <v>151</v>
      </c>
      <c r="B123" s="230"/>
      <c r="C123" s="231"/>
      <c r="D123" s="235" t="s">
        <v>139</v>
      </c>
      <c r="E123" s="236"/>
      <c r="F123" s="236"/>
      <c r="G123" s="236"/>
      <c r="H123" s="236"/>
      <c r="I123" s="236"/>
      <c r="J123" s="236"/>
      <c r="K123" s="237"/>
      <c r="L123" s="1"/>
      <c r="M123" s="1"/>
      <c r="N123" s="1"/>
      <c r="O123" s="1"/>
      <c r="P123" s="1"/>
      <c r="Q123" s="1"/>
      <c r="R123" s="1"/>
      <c r="S123" s="1"/>
      <c r="T123" s="1"/>
      <c r="U123" s="1"/>
      <c r="V123" s="1"/>
      <c r="W123" s="1"/>
      <c r="X123" s="1"/>
      <c r="Y123" s="1"/>
      <c r="Z123" s="1"/>
      <c r="AA123" s="1"/>
      <c r="AB123" s="1"/>
      <c r="AC123" s="1"/>
    </row>
    <row r="124" spans="1:30" ht="18.75" customHeight="1" thickBot="1" x14ac:dyDescent="0.25">
      <c r="A124" s="232"/>
      <c r="B124" s="233"/>
      <c r="C124" s="234"/>
      <c r="D124" s="238" t="s">
        <v>4</v>
      </c>
      <c r="E124" s="239"/>
      <c r="F124" s="240" t="s">
        <v>2</v>
      </c>
      <c r="G124" s="241"/>
      <c r="H124" s="242"/>
      <c r="I124" s="238" t="s">
        <v>1</v>
      </c>
      <c r="J124" s="239"/>
      <c r="K124" s="243"/>
      <c r="L124" s="1"/>
      <c r="M124" s="1"/>
      <c r="N124" s="1"/>
      <c r="O124" s="1"/>
      <c r="P124" s="1"/>
      <c r="Q124" s="1"/>
      <c r="R124" s="1"/>
      <c r="S124" s="1"/>
      <c r="T124" s="1"/>
      <c r="U124" s="1"/>
      <c r="V124" s="1"/>
      <c r="W124" s="1"/>
      <c r="X124" s="1"/>
      <c r="Y124" s="1"/>
      <c r="Z124" s="1"/>
      <c r="AA124" s="1"/>
      <c r="AB124" s="1"/>
      <c r="AC124" s="1"/>
    </row>
    <row r="125" spans="1:30" ht="41.25" customHeight="1" x14ac:dyDescent="0.2">
      <c r="A125" s="110" t="s">
        <v>3</v>
      </c>
      <c r="B125" s="111" t="s">
        <v>141</v>
      </c>
      <c r="C125" s="133" t="s">
        <v>140</v>
      </c>
      <c r="D125" s="113" t="s">
        <v>103</v>
      </c>
      <c r="E125" s="114" t="s">
        <v>25</v>
      </c>
      <c r="F125" s="115" t="s">
        <v>152</v>
      </c>
      <c r="G125" s="116" t="s">
        <v>102</v>
      </c>
      <c r="H125" s="117" t="s">
        <v>142</v>
      </c>
      <c r="I125" s="118" t="s">
        <v>152</v>
      </c>
      <c r="J125" s="119" t="s">
        <v>101</v>
      </c>
      <c r="K125" s="117" t="s">
        <v>26</v>
      </c>
      <c r="L125" s="1"/>
      <c r="M125" s="1"/>
      <c r="N125" s="1"/>
      <c r="O125" s="1"/>
      <c r="P125" s="1"/>
      <c r="Q125" s="1"/>
      <c r="R125" s="1"/>
      <c r="S125" s="1"/>
      <c r="T125" s="1"/>
      <c r="U125" s="1"/>
      <c r="V125" s="1"/>
      <c r="W125" s="1"/>
      <c r="X125" s="1"/>
      <c r="Y125" s="1"/>
      <c r="Z125" s="1"/>
      <c r="AA125" s="1"/>
      <c r="AB125" s="1"/>
      <c r="AC125" s="1"/>
      <c r="AD125" s="1"/>
    </row>
    <row r="126" spans="1:30" ht="21" customHeight="1" x14ac:dyDescent="0.25">
      <c r="A126" s="120" t="s">
        <v>138</v>
      </c>
      <c r="B126" s="108">
        <v>0</v>
      </c>
      <c r="C126" s="134">
        <f>B126*$C$38</f>
        <v>0</v>
      </c>
      <c r="D126" s="32">
        <f>($B$13/$B$43*B126)</f>
        <v>0</v>
      </c>
      <c r="E126" s="32">
        <f>($B$13/$B$43*B126)</f>
        <v>0</v>
      </c>
      <c r="F126" s="41">
        <f>($B$38*B126)</f>
        <v>0</v>
      </c>
      <c r="G126" s="153">
        <f>$B$38*D126</f>
        <v>0</v>
      </c>
      <c r="H126" s="139">
        <f>F126-G126</f>
        <v>0</v>
      </c>
      <c r="I126" s="83">
        <f t="shared" ref="I126:I128" si="65">($B$43*C126)*12</f>
        <v>0</v>
      </c>
      <c r="J126" s="36">
        <f>G126*12</f>
        <v>0</v>
      </c>
      <c r="K126" s="33">
        <f>H126*12</f>
        <v>0</v>
      </c>
      <c r="L126" s="1"/>
      <c r="M126" s="1"/>
      <c r="N126" s="1"/>
      <c r="O126" s="1"/>
      <c r="P126" s="1"/>
      <c r="Q126" s="1"/>
      <c r="R126" s="1"/>
      <c r="S126" s="1"/>
      <c r="T126" s="1"/>
      <c r="U126" s="1"/>
      <c r="V126" s="1"/>
      <c r="W126" s="1"/>
      <c r="X126" s="1"/>
      <c r="Y126" s="1"/>
      <c r="Z126" s="1"/>
      <c r="AA126" s="1"/>
      <c r="AB126" s="1"/>
      <c r="AC126" s="1"/>
      <c r="AD126" s="1"/>
    </row>
    <row r="127" spans="1:30" ht="21" customHeight="1" x14ac:dyDescent="0.25">
      <c r="A127" s="120" t="s">
        <v>138</v>
      </c>
      <c r="B127" s="108">
        <v>0</v>
      </c>
      <c r="C127" s="134">
        <f t="shared" ref="C127:C128" si="66">B127*$C$38</f>
        <v>0</v>
      </c>
      <c r="D127" s="32">
        <f t="shared" ref="D127:D128" si="67">($B$13/$B$43*B127)</f>
        <v>0</v>
      </c>
      <c r="E127" s="32">
        <f t="shared" ref="E127:E128" si="68">($B$13/$B$43*B127)</f>
        <v>0</v>
      </c>
      <c r="F127" s="41">
        <f t="shared" ref="F127:F128" si="69">($B$38*B127)</f>
        <v>0</v>
      </c>
      <c r="G127" s="153">
        <f t="shared" ref="G127:G128" si="70">$B$38*D127</f>
        <v>0</v>
      </c>
      <c r="H127" s="139">
        <f t="shared" ref="H127:H128" si="71">F127-G127</f>
        <v>0</v>
      </c>
      <c r="I127" s="83">
        <f t="shared" si="65"/>
        <v>0</v>
      </c>
      <c r="J127" s="36">
        <f t="shared" ref="J127:K128" si="72">G127*12</f>
        <v>0</v>
      </c>
      <c r="K127" s="33">
        <f t="shared" si="72"/>
        <v>0</v>
      </c>
      <c r="L127" s="1"/>
      <c r="M127" s="1"/>
      <c r="N127" s="1"/>
      <c r="O127" s="1"/>
      <c r="P127" s="1"/>
      <c r="Q127" s="1"/>
      <c r="R127" s="1"/>
      <c r="S127" s="1"/>
      <c r="T127" s="1"/>
      <c r="U127" s="1"/>
      <c r="V127" s="1"/>
      <c r="W127" s="1"/>
      <c r="X127" s="1"/>
      <c r="Y127" s="1"/>
      <c r="Z127" s="1"/>
      <c r="AA127" s="1"/>
      <c r="AB127" s="1"/>
      <c r="AC127" s="1"/>
      <c r="AD127" s="1"/>
    </row>
    <row r="128" spans="1:30" ht="21" customHeight="1" thickBot="1" x14ac:dyDescent="0.3">
      <c r="A128" s="121" t="s">
        <v>138</v>
      </c>
      <c r="B128" s="122">
        <v>0</v>
      </c>
      <c r="C128" s="135">
        <f t="shared" si="66"/>
        <v>0</v>
      </c>
      <c r="D128" s="124">
        <f t="shared" si="67"/>
        <v>0</v>
      </c>
      <c r="E128" s="124">
        <f t="shared" si="68"/>
        <v>0</v>
      </c>
      <c r="F128" s="126">
        <f t="shared" si="69"/>
        <v>0</v>
      </c>
      <c r="G128" s="153">
        <f t="shared" si="70"/>
        <v>0</v>
      </c>
      <c r="H128" s="140">
        <f t="shared" si="71"/>
        <v>0</v>
      </c>
      <c r="I128" s="129">
        <f t="shared" si="65"/>
        <v>0</v>
      </c>
      <c r="J128" s="127">
        <f t="shared" si="72"/>
        <v>0</v>
      </c>
      <c r="K128" s="128">
        <f t="shared" si="72"/>
        <v>0</v>
      </c>
      <c r="L128" s="1"/>
      <c r="M128" s="1"/>
      <c r="N128" s="1"/>
      <c r="O128" s="1"/>
      <c r="P128" s="1"/>
      <c r="Q128" s="1"/>
      <c r="R128" s="1"/>
      <c r="S128" s="1"/>
      <c r="T128" s="1"/>
      <c r="U128" s="1"/>
      <c r="V128" s="1"/>
      <c r="W128" s="1"/>
      <c r="X128" s="1"/>
      <c r="Y128" s="1"/>
      <c r="Z128" s="1"/>
      <c r="AA128" s="1"/>
      <c r="AB128" s="1"/>
      <c r="AC128" s="1"/>
      <c r="AD128" s="1"/>
    </row>
    <row r="129" spans="1:209" ht="21" customHeight="1" thickBo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209" ht="18.75" customHeight="1" thickBot="1" x14ac:dyDescent="0.25">
      <c r="A130" s="229" t="s">
        <v>153</v>
      </c>
      <c r="B130" s="230"/>
      <c r="C130" s="231"/>
      <c r="D130" s="235" t="s">
        <v>139</v>
      </c>
      <c r="E130" s="236"/>
      <c r="F130" s="236"/>
      <c r="G130" s="236"/>
      <c r="H130" s="236"/>
      <c r="I130" s="236"/>
      <c r="J130" s="236"/>
      <c r="K130" s="237"/>
      <c r="L130" s="1"/>
      <c r="M130" s="1"/>
      <c r="N130" s="1"/>
      <c r="O130" s="1"/>
      <c r="P130" s="1"/>
      <c r="Q130" s="1"/>
      <c r="R130" s="1"/>
      <c r="S130" s="1"/>
      <c r="T130" s="1"/>
      <c r="U130" s="1"/>
      <c r="V130" s="1"/>
      <c r="W130" s="1"/>
      <c r="X130" s="1"/>
      <c r="Y130" s="1"/>
      <c r="Z130" s="1"/>
      <c r="AA130" s="1"/>
      <c r="AB130" s="1"/>
      <c r="AC130" s="1"/>
    </row>
    <row r="131" spans="1:209" ht="18.75" customHeight="1" thickBot="1" x14ac:dyDescent="0.25">
      <c r="A131" s="232"/>
      <c r="B131" s="233"/>
      <c r="C131" s="234"/>
      <c r="D131" s="238" t="s">
        <v>4</v>
      </c>
      <c r="E131" s="239"/>
      <c r="F131" s="239" t="s">
        <v>2</v>
      </c>
      <c r="G131" s="239"/>
      <c r="H131" s="243"/>
      <c r="I131" s="238" t="s">
        <v>1</v>
      </c>
      <c r="J131" s="239"/>
      <c r="K131" s="243"/>
      <c r="L131" s="1"/>
      <c r="M131" s="1"/>
      <c r="N131" s="1"/>
      <c r="O131" s="1"/>
      <c r="P131" s="1"/>
      <c r="Q131" s="1"/>
      <c r="R131" s="1"/>
      <c r="S131" s="1"/>
      <c r="T131" s="1"/>
      <c r="U131" s="1"/>
      <c r="V131" s="1"/>
      <c r="W131" s="1"/>
      <c r="X131" s="1"/>
      <c r="Y131" s="1"/>
      <c r="Z131" s="1"/>
      <c r="AA131" s="1"/>
      <c r="AB131" s="1"/>
      <c r="AC131" s="1"/>
    </row>
    <row r="132" spans="1:209" ht="41.25" customHeight="1" x14ac:dyDescent="0.2">
      <c r="A132" s="110" t="s">
        <v>3</v>
      </c>
      <c r="B132" s="111" t="s">
        <v>141</v>
      </c>
      <c r="C132" s="133" t="s">
        <v>140</v>
      </c>
      <c r="D132" s="113" t="s">
        <v>103</v>
      </c>
      <c r="E132" s="114" t="s">
        <v>25</v>
      </c>
      <c r="F132" s="115" t="s">
        <v>154</v>
      </c>
      <c r="G132" s="116" t="s">
        <v>102</v>
      </c>
      <c r="H132" s="117" t="s">
        <v>142</v>
      </c>
      <c r="I132" s="118" t="s">
        <v>154</v>
      </c>
      <c r="J132" s="119" t="s">
        <v>101</v>
      </c>
      <c r="K132" s="117" t="s">
        <v>142</v>
      </c>
      <c r="L132" s="1"/>
      <c r="M132" s="1"/>
      <c r="N132" s="1"/>
      <c r="O132" s="1"/>
      <c r="P132" s="1"/>
      <c r="Q132" s="1"/>
      <c r="R132" s="1"/>
      <c r="S132" s="1"/>
      <c r="T132" s="1"/>
      <c r="U132" s="1"/>
      <c r="V132" s="1"/>
      <c r="W132" s="1"/>
      <c r="X132" s="1"/>
      <c r="Y132" s="1"/>
      <c r="Z132" s="1"/>
      <c r="AA132" s="1"/>
      <c r="AB132" s="1"/>
      <c r="AC132" s="1"/>
      <c r="AD132" s="1"/>
    </row>
    <row r="133" spans="1:209" ht="21" customHeight="1" x14ac:dyDescent="0.25">
      <c r="A133" s="120" t="s">
        <v>138</v>
      </c>
      <c r="B133" s="108">
        <v>0</v>
      </c>
      <c r="C133" s="134">
        <f>B133*$C$39</f>
        <v>0</v>
      </c>
      <c r="D133" s="32">
        <f>($B$13/$B$43*B133)</f>
        <v>0</v>
      </c>
      <c r="E133" s="86">
        <f>B133-D133</f>
        <v>0</v>
      </c>
      <c r="F133" s="41">
        <f>($B$39*B133)</f>
        <v>0</v>
      </c>
      <c r="G133" s="153">
        <f>$B$39*D133</f>
        <v>0</v>
      </c>
      <c r="H133" s="139">
        <f>F133-G133</f>
        <v>0</v>
      </c>
      <c r="I133" s="83">
        <f t="shared" ref="I133:I135" si="73">($B$43*C133)*12</f>
        <v>0</v>
      </c>
      <c r="J133" s="36">
        <f>G133*12</f>
        <v>0</v>
      </c>
      <c r="K133" s="33">
        <f>H133*12</f>
        <v>0</v>
      </c>
      <c r="L133" s="1"/>
      <c r="M133" s="1"/>
      <c r="N133" s="1"/>
      <c r="O133" s="1"/>
      <c r="P133" s="1"/>
      <c r="Q133" s="1"/>
      <c r="R133" s="1"/>
      <c r="S133" s="1"/>
      <c r="T133" s="1"/>
      <c r="U133" s="1"/>
      <c r="V133" s="1"/>
      <c r="W133" s="1"/>
      <c r="X133" s="1"/>
      <c r="Y133" s="1"/>
      <c r="Z133" s="1"/>
      <c r="AA133" s="1"/>
      <c r="AB133" s="1"/>
      <c r="AC133" s="1"/>
      <c r="AD133" s="1"/>
    </row>
    <row r="134" spans="1:209" ht="21" customHeight="1" x14ac:dyDescent="0.25">
      <c r="A134" s="120" t="s">
        <v>138</v>
      </c>
      <c r="B134" s="108">
        <v>0</v>
      </c>
      <c r="C134" s="134">
        <f t="shared" ref="C134:C135" si="74">B134*$C$39</f>
        <v>0</v>
      </c>
      <c r="D134" s="32">
        <f t="shared" ref="D134:D135" si="75">($B$13/$B$43*B134)</f>
        <v>0</v>
      </c>
      <c r="E134" s="86">
        <f t="shared" ref="E134:E135" si="76">B134-D134</f>
        <v>0</v>
      </c>
      <c r="F134" s="41">
        <f t="shared" ref="F134:F135" si="77">($B$39*B134)</f>
        <v>0</v>
      </c>
      <c r="G134" s="153">
        <f t="shared" ref="G134:G135" si="78">$B$39*D134</f>
        <v>0</v>
      </c>
      <c r="H134" s="139">
        <f t="shared" ref="H134:H135" si="79">F134-G134</f>
        <v>0</v>
      </c>
      <c r="I134" s="83">
        <f t="shared" si="73"/>
        <v>0</v>
      </c>
      <c r="J134" s="36">
        <f t="shared" ref="J134:K135" si="80">G134*12</f>
        <v>0</v>
      </c>
      <c r="K134" s="33">
        <f t="shared" si="80"/>
        <v>0</v>
      </c>
      <c r="L134" s="1"/>
      <c r="M134" s="1"/>
      <c r="N134" s="1"/>
      <c r="O134" s="1"/>
      <c r="P134" s="1"/>
      <c r="Q134" s="1"/>
      <c r="R134" s="1"/>
      <c r="S134" s="1"/>
      <c r="T134" s="1"/>
      <c r="U134" s="1"/>
      <c r="V134" s="1"/>
      <c r="W134" s="1"/>
      <c r="X134" s="1"/>
      <c r="Y134" s="1"/>
      <c r="Z134" s="1"/>
      <c r="AA134" s="1"/>
      <c r="AB134" s="1"/>
      <c r="AC134" s="1"/>
      <c r="AD134" s="1"/>
    </row>
    <row r="135" spans="1:209" ht="21" customHeight="1" thickBot="1" x14ac:dyDescent="0.3">
      <c r="A135" s="121" t="s">
        <v>138</v>
      </c>
      <c r="B135" s="122">
        <v>0</v>
      </c>
      <c r="C135" s="135">
        <f t="shared" si="74"/>
        <v>0</v>
      </c>
      <c r="D135" s="124">
        <f t="shared" si="75"/>
        <v>0</v>
      </c>
      <c r="E135" s="125">
        <f t="shared" si="76"/>
        <v>0</v>
      </c>
      <c r="F135" s="126">
        <f t="shared" si="77"/>
        <v>0</v>
      </c>
      <c r="G135" s="153">
        <f t="shared" si="78"/>
        <v>0</v>
      </c>
      <c r="H135" s="140">
        <f t="shared" si="79"/>
        <v>0</v>
      </c>
      <c r="I135" s="129">
        <f t="shared" si="73"/>
        <v>0</v>
      </c>
      <c r="J135" s="127">
        <f t="shared" si="80"/>
        <v>0</v>
      </c>
      <c r="K135" s="128">
        <f t="shared" si="80"/>
        <v>0</v>
      </c>
      <c r="L135" s="1"/>
      <c r="M135" s="1"/>
      <c r="N135" s="1"/>
      <c r="O135" s="1"/>
      <c r="P135" s="1"/>
      <c r="Q135" s="1"/>
      <c r="R135" s="1"/>
      <c r="S135" s="1"/>
      <c r="T135" s="1"/>
      <c r="U135" s="1"/>
      <c r="V135" s="1"/>
      <c r="W135" s="1"/>
      <c r="X135" s="1"/>
      <c r="Y135" s="1"/>
      <c r="Z135" s="1"/>
      <c r="AA135" s="1"/>
      <c r="AB135" s="1"/>
      <c r="AC135" s="1"/>
      <c r="AD135" s="1"/>
    </row>
    <row r="136" spans="1:209" ht="21" customHeight="1" thickBo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209" ht="18.75" customHeight="1" thickBot="1" x14ac:dyDescent="0.25">
      <c r="A137" s="229" t="s">
        <v>155</v>
      </c>
      <c r="B137" s="230"/>
      <c r="C137" s="231"/>
      <c r="D137" s="235" t="s">
        <v>139</v>
      </c>
      <c r="E137" s="236"/>
      <c r="F137" s="236"/>
      <c r="G137" s="236"/>
      <c r="H137" s="236"/>
      <c r="I137" s="236"/>
      <c r="J137" s="236"/>
      <c r="K137" s="237"/>
      <c r="L137" s="1"/>
      <c r="M137" s="1"/>
      <c r="N137" s="1"/>
      <c r="O137" s="1"/>
      <c r="P137" s="1"/>
      <c r="Q137" s="1"/>
      <c r="R137" s="1"/>
      <c r="S137" s="1"/>
      <c r="T137" s="1"/>
      <c r="U137" s="1"/>
      <c r="V137" s="1"/>
      <c r="W137" s="1"/>
      <c r="X137" s="1"/>
      <c r="Y137" s="1"/>
      <c r="Z137" s="1"/>
      <c r="AA137" s="1"/>
      <c r="AB137" s="1"/>
      <c r="AC137" s="1"/>
    </row>
    <row r="138" spans="1:209" ht="18.75" customHeight="1" thickBot="1" x14ac:dyDescent="0.25">
      <c r="A138" s="232"/>
      <c r="B138" s="233"/>
      <c r="C138" s="234"/>
      <c r="D138" s="238" t="s">
        <v>4</v>
      </c>
      <c r="E138" s="239"/>
      <c r="F138" s="240" t="s">
        <v>2</v>
      </c>
      <c r="G138" s="241"/>
      <c r="H138" s="242"/>
      <c r="I138" s="238" t="s">
        <v>1</v>
      </c>
      <c r="J138" s="239"/>
      <c r="K138" s="243"/>
      <c r="L138" s="1"/>
      <c r="M138" s="1"/>
      <c r="N138" s="1"/>
      <c r="O138" s="1"/>
      <c r="P138" s="1"/>
      <c r="Q138" s="1"/>
      <c r="R138" s="1"/>
      <c r="S138" s="1"/>
      <c r="T138" s="1"/>
      <c r="U138" s="1"/>
      <c r="V138" s="1"/>
      <c r="W138" s="1"/>
      <c r="X138" s="1"/>
      <c r="Y138" s="1"/>
      <c r="Z138" s="1"/>
      <c r="AA138" s="1"/>
      <c r="AB138" s="1"/>
      <c r="AC138" s="1"/>
    </row>
    <row r="139" spans="1:209" ht="41.25" customHeight="1" x14ac:dyDescent="0.2">
      <c r="A139" s="110" t="s">
        <v>3</v>
      </c>
      <c r="B139" s="111" t="s">
        <v>141</v>
      </c>
      <c r="C139" s="133" t="s">
        <v>140</v>
      </c>
      <c r="D139" s="113" t="s">
        <v>103</v>
      </c>
      <c r="E139" s="114" t="s">
        <v>25</v>
      </c>
      <c r="F139" s="115" t="s">
        <v>156</v>
      </c>
      <c r="G139" s="116" t="s">
        <v>102</v>
      </c>
      <c r="H139" s="117" t="s">
        <v>142</v>
      </c>
      <c r="I139" s="118" t="s">
        <v>156</v>
      </c>
      <c r="J139" s="119" t="s">
        <v>101</v>
      </c>
      <c r="K139" s="117" t="s">
        <v>142</v>
      </c>
      <c r="L139" s="1"/>
      <c r="M139" s="1"/>
      <c r="N139" s="1"/>
      <c r="O139" s="1"/>
      <c r="P139" s="1"/>
      <c r="Q139" s="1"/>
      <c r="R139" s="1"/>
      <c r="S139" s="1"/>
      <c r="T139" s="1"/>
      <c r="U139" s="1"/>
      <c r="V139" s="1"/>
      <c r="W139" s="1"/>
      <c r="X139" s="1"/>
      <c r="Y139" s="1"/>
      <c r="Z139" s="1"/>
      <c r="AA139" s="1"/>
      <c r="AB139" s="1"/>
      <c r="AC139" s="1"/>
      <c r="AD139" s="1"/>
    </row>
    <row r="140" spans="1:209" ht="21" customHeight="1" x14ac:dyDescent="0.25">
      <c r="A140" s="120" t="s">
        <v>138</v>
      </c>
      <c r="B140" s="108">
        <v>0</v>
      </c>
      <c r="C140" s="134">
        <f>B140*$C$40</f>
        <v>0</v>
      </c>
      <c r="D140" s="32">
        <f>($B$13/$B$43*B140)</f>
        <v>0</v>
      </c>
      <c r="E140" s="86">
        <f>B140-D140</f>
        <v>0</v>
      </c>
      <c r="F140" s="41">
        <f>($B$40*B140)</f>
        <v>0</v>
      </c>
      <c r="G140" s="153">
        <f>$B$40*D140</f>
        <v>0</v>
      </c>
      <c r="H140" s="139">
        <f>F140-G140</f>
        <v>0</v>
      </c>
      <c r="I140" s="83">
        <f t="shared" ref="I140:I142" si="81">($B$43*C140)*12</f>
        <v>0</v>
      </c>
      <c r="J140" s="36">
        <f>G140*12</f>
        <v>0</v>
      </c>
      <c r="K140" s="33">
        <f>H140*12</f>
        <v>0</v>
      </c>
      <c r="L140" s="1"/>
      <c r="M140" s="1"/>
      <c r="N140" s="1"/>
      <c r="O140" s="1"/>
      <c r="P140" s="1"/>
      <c r="Q140" s="1"/>
      <c r="R140" s="1"/>
      <c r="S140" s="1"/>
      <c r="T140" s="1"/>
      <c r="U140" s="1"/>
      <c r="V140" s="1"/>
      <c r="W140" s="1"/>
      <c r="X140" s="1"/>
      <c r="Y140" s="1"/>
      <c r="Z140" s="1"/>
      <c r="AA140" s="1"/>
      <c r="AB140" s="1"/>
      <c r="AC140" s="1"/>
      <c r="AD140" s="1"/>
    </row>
    <row r="141" spans="1:209" ht="21" customHeight="1" x14ac:dyDescent="0.25">
      <c r="A141" s="120" t="s">
        <v>138</v>
      </c>
      <c r="B141" s="108">
        <v>0</v>
      </c>
      <c r="C141" s="134">
        <f t="shared" ref="C141:C142" si="82">B141*$C$40</f>
        <v>0</v>
      </c>
      <c r="D141" s="32">
        <f t="shared" ref="D141:D142" si="83">($B$13/$B$43*B141)</f>
        <v>0</v>
      </c>
      <c r="E141" s="86">
        <f t="shared" ref="E141:E142" si="84">B141-D141</f>
        <v>0</v>
      </c>
      <c r="F141" s="41">
        <f t="shared" ref="F141:F142" si="85">($B$40*B141)</f>
        <v>0</v>
      </c>
      <c r="G141" s="153">
        <f t="shared" ref="G141:G142" si="86">$B$40*D141</f>
        <v>0</v>
      </c>
      <c r="H141" s="139">
        <f t="shared" ref="H141:H142" si="87">F141-G141</f>
        <v>0</v>
      </c>
      <c r="I141" s="83">
        <f t="shared" si="81"/>
        <v>0</v>
      </c>
      <c r="J141" s="36">
        <f t="shared" ref="J141:K142" si="88">G141*12</f>
        <v>0</v>
      </c>
      <c r="K141" s="33">
        <f t="shared" si="88"/>
        <v>0</v>
      </c>
      <c r="L141" s="1"/>
      <c r="M141" s="1"/>
      <c r="N141" s="1"/>
      <c r="O141" s="1"/>
      <c r="P141" s="1"/>
      <c r="Q141" s="1"/>
      <c r="R141" s="1"/>
      <c r="S141" s="1"/>
      <c r="T141" s="1"/>
      <c r="U141" s="1"/>
      <c r="V141" s="1"/>
      <c r="W141" s="1"/>
      <c r="X141" s="1"/>
      <c r="Y141" s="1"/>
      <c r="Z141" s="1"/>
      <c r="AA141" s="1"/>
      <c r="AB141" s="1"/>
      <c r="AC141" s="1"/>
      <c r="AD141" s="1"/>
    </row>
    <row r="142" spans="1:209" ht="21" customHeight="1" thickBot="1" x14ac:dyDescent="0.3">
      <c r="A142" s="121" t="s">
        <v>138</v>
      </c>
      <c r="B142" s="122">
        <v>0</v>
      </c>
      <c r="C142" s="135">
        <f t="shared" si="82"/>
        <v>0</v>
      </c>
      <c r="D142" s="124">
        <f t="shared" si="83"/>
        <v>0</v>
      </c>
      <c r="E142" s="125">
        <f t="shared" si="84"/>
        <v>0</v>
      </c>
      <c r="F142" s="126">
        <f t="shared" si="85"/>
        <v>0</v>
      </c>
      <c r="G142" s="153">
        <f t="shared" si="86"/>
        <v>0</v>
      </c>
      <c r="H142" s="140">
        <f t="shared" si="87"/>
        <v>0</v>
      </c>
      <c r="I142" s="129">
        <f t="shared" si="81"/>
        <v>0</v>
      </c>
      <c r="J142" s="127">
        <f t="shared" si="88"/>
        <v>0</v>
      </c>
      <c r="K142" s="128">
        <f t="shared" si="88"/>
        <v>0</v>
      </c>
      <c r="L142" s="1"/>
      <c r="M142" s="1"/>
      <c r="N142" s="1"/>
      <c r="O142" s="1"/>
      <c r="P142" s="1"/>
      <c r="Q142" s="1"/>
      <c r="R142" s="1"/>
      <c r="S142" s="1"/>
      <c r="T142" s="1"/>
      <c r="U142" s="1"/>
      <c r="V142" s="1"/>
      <c r="W142" s="1"/>
      <c r="X142" s="1"/>
      <c r="Y142" s="1"/>
      <c r="Z142" s="1"/>
      <c r="AA142" s="1"/>
      <c r="AB142" s="1"/>
      <c r="AC142" s="1"/>
      <c r="AD142" s="1"/>
    </row>
    <row r="143" spans="1:209" x14ac:dyDescent="0.2">
      <c r="A143" s="1"/>
      <c r="B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row>
    <row r="144" spans="1:209" x14ac:dyDescent="0.2">
      <c r="A144" s="50" t="s">
        <v>163</v>
      </c>
      <c r="B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row>
    <row r="145" spans="1:2" x14ac:dyDescent="0.2">
      <c r="A145" s="1"/>
      <c r="B145" s="1"/>
    </row>
  </sheetData>
  <sheetProtection selectLockedCells="1"/>
  <protectedRanges>
    <protectedRange sqref="M48" name="Range1_1"/>
  </protectedRanges>
  <mergeCells count="69">
    <mergeCell ref="A130:C131"/>
    <mergeCell ref="D130:K130"/>
    <mergeCell ref="D131:E131"/>
    <mergeCell ref="F131:H131"/>
    <mergeCell ref="I131:K131"/>
    <mergeCell ref="A123:C124"/>
    <mergeCell ref="D123:K123"/>
    <mergeCell ref="D124:E124"/>
    <mergeCell ref="F124:H124"/>
    <mergeCell ref="I124:K124"/>
    <mergeCell ref="A137:C138"/>
    <mergeCell ref="D137:K137"/>
    <mergeCell ref="D138:E138"/>
    <mergeCell ref="F138:H138"/>
    <mergeCell ref="I138:K138"/>
    <mergeCell ref="A109:C110"/>
    <mergeCell ref="D109:K109"/>
    <mergeCell ref="D110:E110"/>
    <mergeCell ref="F110:H110"/>
    <mergeCell ref="I110:K110"/>
    <mergeCell ref="A116:C117"/>
    <mergeCell ref="D116:K116"/>
    <mergeCell ref="D117:E117"/>
    <mergeCell ref="F117:H117"/>
    <mergeCell ref="I117:K117"/>
    <mergeCell ref="A95:C96"/>
    <mergeCell ref="D95:K95"/>
    <mergeCell ref="D96:E96"/>
    <mergeCell ref="F96:H96"/>
    <mergeCell ref="I96:K96"/>
    <mergeCell ref="A102:C103"/>
    <mergeCell ref="D102:K102"/>
    <mergeCell ref="D103:E103"/>
    <mergeCell ref="F103:H103"/>
    <mergeCell ref="I103:K103"/>
    <mergeCell ref="O80:P80"/>
    <mergeCell ref="Q80:R80"/>
    <mergeCell ref="S80:T80"/>
    <mergeCell ref="U80:V80"/>
    <mergeCell ref="W80:X80"/>
    <mergeCell ref="F92:I94"/>
    <mergeCell ref="A76:B76"/>
    <mergeCell ref="E80:F80"/>
    <mergeCell ref="G80:H80"/>
    <mergeCell ref="I80:J80"/>
    <mergeCell ref="K80:L80"/>
    <mergeCell ref="M80:N80"/>
    <mergeCell ref="A57:B57"/>
    <mergeCell ref="A58:C59"/>
    <mergeCell ref="A60:C61"/>
    <mergeCell ref="D60:K60"/>
    <mergeCell ref="D61:E61"/>
    <mergeCell ref="F61:H61"/>
    <mergeCell ref="I61:K61"/>
    <mergeCell ref="A53:B55"/>
    <mergeCell ref="A7:D7"/>
    <mergeCell ref="A11:B11"/>
    <mergeCell ref="E11:H13"/>
    <mergeCell ref="A15:A16"/>
    <mergeCell ref="A17:B17"/>
    <mergeCell ref="E21:H23"/>
    <mergeCell ref="C23:C29"/>
    <mergeCell ref="E24:H24"/>
    <mergeCell ref="A32:B32"/>
    <mergeCell ref="E32:H34"/>
    <mergeCell ref="A46:B46"/>
    <mergeCell ref="E46:H47"/>
    <mergeCell ref="A47:B49"/>
    <mergeCell ref="E4:H7"/>
  </mergeCells>
  <hyperlinks>
    <hyperlink ref="E32:H34" location="'Pay Components for Salary Cap'!A1" display="See tab &quot;Pay Components for Effort&quot; to see additional pay components calculated into the salary cap total."/>
    <hyperlink ref="E24:H24" r:id="rId1" display="Link to Guidance for Additional Pay on Sponsored Funds"/>
  </hyperlinks>
  <pageMargins left="0.7" right="0.7" top="0.75" bottom="0.75" header="0.3" footer="0.3"/>
  <pageSetup scale="2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A145"/>
  <sheetViews>
    <sheetView zoomScaleNormal="100" workbookViewId="0">
      <pane xSplit="4" topLeftCell="E1" activePane="topRight" state="frozen"/>
      <selection activeCell="F7" sqref="F7"/>
      <selection pane="topRight" activeCell="A14" sqref="A14"/>
    </sheetView>
  </sheetViews>
  <sheetFormatPr defaultColWidth="8.85546875" defaultRowHeight="12.75" x14ac:dyDescent="0.2"/>
  <cols>
    <col min="1" max="1" width="26.42578125" customWidth="1"/>
    <col min="2" max="2" width="25.42578125" customWidth="1"/>
    <col min="3" max="57" width="15.85546875" customWidth="1"/>
  </cols>
  <sheetData>
    <row r="1" spans="1:29" ht="24.75" x14ac:dyDescent="0.5">
      <c r="A1" s="12" t="s">
        <v>7</v>
      </c>
      <c r="B1" s="1"/>
      <c r="C1" s="1"/>
      <c r="D1" s="1"/>
      <c r="E1" s="1"/>
      <c r="F1" s="1"/>
      <c r="G1" s="1"/>
      <c r="H1" s="1"/>
      <c r="I1" s="1"/>
      <c r="J1" s="1"/>
      <c r="K1" s="1"/>
      <c r="L1" s="1"/>
      <c r="M1" s="1"/>
      <c r="N1" s="1"/>
      <c r="O1" s="1"/>
      <c r="P1" s="1"/>
      <c r="Q1" s="1"/>
      <c r="R1" s="1"/>
      <c r="S1" s="1"/>
      <c r="T1" s="1"/>
      <c r="U1" s="1"/>
      <c r="V1" s="1"/>
      <c r="W1" s="1"/>
      <c r="X1" s="1"/>
      <c r="Y1" s="1"/>
      <c r="Z1" s="1"/>
    </row>
    <row r="2" spans="1:29" ht="15" x14ac:dyDescent="0.2">
      <c r="A2" s="10" t="s">
        <v>22</v>
      </c>
      <c r="B2" s="1"/>
      <c r="C2" s="1"/>
      <c r="D2" s="1"/>
      <c r="E2" s="1"/>
      <c r="F2" s="1"/>
      <c r="G2" s="1"/>
      <c r="H2" s="1"/>
      <c r="I2" s="1"/>
      <c r="J2" s="1"/>
      <c r="K2" s="1"/>
      <c r="L2" s="1"/>
      <c r="M2" s="1"/>
      <c r="N2" s="1"/>
      <c r="O2" s="1"/>
      <c r="P2" s="1"/>
      <c r="Q2" s="1"/>
      <c r="R2" s="1"/>
      <c r="S2" s="1"/>
      <c r="T2" s="1"/>
      <c r="U2" s="1"/>
      <c r="V2" s="1"/>
      <c r="W2" s="1"/>
      <c r="X2" s="1"/>
      <c r="Y2" s="1"/>
      <c r="Z2" s="1"/>
    </row>
    <row r="3" spans="1:29" ht="14.25" x14ac:dyDescent="0.2">
      <c r="A3" s="27" t="s">
        <v>132</v>
      </c>
      <c r="B3" s="1"/>
      <c r="C3" s="1"/>
      <c r="D3" s="1"/>
      <c r="E3" s="1"/>
      <c r="F3" s="1"/>
      <c r="G3" s="1"/>
      <c r="H3" s="1"/>
      <c r="I3" s="1"/>
      <c r="J3" s="1"/>
      <c r="K3" s="1"/>
      <c r="L3" s="1"/>
      <c r="M3" s="1"/>
      <c r="N3" s="1"/>
      <c r="O3" s="1"/>
      <c r="P3" s="1"/>
      <c r="Q3" s="1"/>
      <c r="R3" s="1"/>
      <c r="S3" s="1"/>
      <c r="T3" s="1"/>
      <c r="U3" s="1"/>
      <c r="V3" s="1"/>
      <c r="W3" s="1"/>
      <c r="X3" s="1"/>
      <c r="Y3" s="1"/>
      <c r="Z3" s="1"/>
    </row>
    <row r="4" spans="1:29" ht="14.25" x14ac:dyDescent="0.2">
      <c r="A4" s="27" t="s">
        <v>134</v>
      </c>
      <c r="B4" s="1"/>
      <c r="C4" s="1"/>
      <c r="D4" s="1"/>
      <c r="E4" s="209" t="s">
        <v>165</v>
      </c>
      <c r="F4" s="210"/>
      <c r="G4" s="210"/>
      <c r="H4" s="211"/>
      <c r="I4" s="1"/>
      <c r="J4" s="1"/>
      <c r="K4" s="1"/>
      <c r="L4" s="1"/>
      <c r="M4" s="1"/>
      <c r="N4" s="1"/>
      <c r="O4" s="1"/>
      <c r="P4" s="1"/>
      <c r="Q4" s="1"/>
      <c r="R4" s="1"/>
      <c r="S4" s="1"/>
      <c r="T4" s="1"/>
      <c r="U4" s="1"/>
      <c r="V4" s="1"/>
      <c r="W4" s="1"/>
      <c r="X4" s="1"/>
      <c r="Y4" s="1"/>
      <c r="Z4" s="1"/>
    </row>
    <row r="5" spans="1:29" ht="14.25" x14ac:dyDescent="0.2">
      <c r="A5" s="27" t="s">
        <v>133</v>
      </c>
      <c r="B5" s="1"/>
      <c r="C5" s="1"/>
      <c r="D5" s="1"/>
      <c r="E5" s="212"/>
      <c r="F5" s="213"/>
      <c r="G5" s="213"/>
      <c r="H5" s="214"/>
      <c r="I5" s="1"/>
      <c r="J5" s="1"/>
      <c r="K5" s="1"/>
      <c r="L5" s="1"/>
      <c r="M5" s="1"/>
      <c r="N5" s="1"/>
      <c r="O5" s="1"/>
      <c r="P5" s="1"/>
      <c r="Q5" s="1"/>
      <c r="R5" s="1"/>
      <c r="S5" s="1"/>
      <c r="T5" s="1"/>
      <c r="U5" s="1"/>
      <c r="V5" s="1"/>
      <c r="W5" s="1"/>
      <c r="X5" s="1"/>
      <c r="Y5" s="1"/>
      <c r="Z5" s="1"/>
    </row>
    <row r="6" spans="1:29" ht="14.25" x14ac:dyDescent="0.2">
      <c r="A6" s="27"/>
      <c r="B6" s="1"/>
      <c r="C6" s="1"/>
      <c r="D6" s="1"/>
      <c r="E6" s="212"/>
      <c r="F6" s="213"/>
      <c r="G6" s="213"/>
      <c r="H6" s="214"/>
      <c r="I6" s="1"/>
      <c r="J6" s="1"/>
      <c r="K6" s="1"/>
      <c r="L6" s="1"/>
      <c r="M6" s="1"/>
      <c r="N6" s="1"/>
      <c r="O6" s="1"/>
      <c r="P6" s="1"/>
      <c r="Q6" s="1"/>
      <c r="R6" s="1"/>
      <c r="S6" s="1"/>
      <c r="T6" s="1"/>
      <c r="U6" s="1"/>
      <c r="V6" s="1"/>
      <c r="W6" s="1"/>
      <c r="X6" s="1"/>
      <c r="Y6" s="1"/>
      <c r="Z6" s="1"/>
    </row>
    <row r="7" spans="1:29" ht="45.75" customHeight="1" x14ac:dyDescent="0.2">
      <c r="A7" s="165" t="s">
        <v>137</v>
      </c>
      <c r="B7" s="165"/>
      <c r="C7" s="165"/>
      <c r="D7" s="165"/>
      <c r="E7" s="215"/>
      <c r="F7" s="216"/>
      <c r="G7" s="216"/>
      <c r="H7" s="217"/>
      <c r="I7" s="1"/>
      <c r="J7" s="1"/>
      <c r="K7" s="1"/>
      <c r="L7" s="1"/>
      <c r="M7" s="1"/>
      <c r="N7" s="1"/>
      <c r="O7" s="1"/>
      <c r="P7" s="1"/>
      <c r="Q7" s="1"/>
      <c r="R7" s="1"/>
      <c r="S7" s="1"/>
      <c r="T7" s="1"/>
      <c r="U7" s="1"/>
      <c r="V7" s="1"/>
      <c r="W7" s="1"/>
      <c r="X7" s="1"/>
      <c r="Y7" s="1"/>
      <c r="Z7" s="1"/>
    </row>
    <row r="8" spans="1:29" ht="14.25" x14ac:dyDescent="0.2">
      <c r="A8" s="27"/>
      <c r="B8" s="1"/>
      <c r="C8" s="1"/>
      <c r="D8" s="1"/>
      <c r="E8" s="88" t="s">
        <v>164</v>
      </c>
      <c r="F8" s="144"/>
      <c r="G8" s="144"/>
      <c r="H8" s="144"/>
      <c r="I8" s="1"/>
      <c r="J8" s="1"/>
      <c r="K8" s="1"/>
      <c r="L8" s="1"/>
      <c r="M8" s="1"/>
      <c r="N8" s="1"/>
      <c r="O8" s="1"/>
      <c r="P8" s="1"/>
      <c r="Q8" s="1"/>
      <c r="R8" s="1"/>
      <c r="S8" s="1"/>
      <c r="T8" s="1"/>
      <c r="U8" s="1"/>
      <c r="V8" s="1"/>
      <c r="W8" s="1"/>
      <c r="X8" s="1"/>
      <c r="Y8" s="1"/>
      <c r="Z8" s="1"/>
    </row>
    <row r="9" spans="1:29" ht="15.75" x14ac:dyDescent="0.25">
      <c r="A9" s="10" t="s">
        <v>31</v>
      </c>
      <c r="B9" s="1"/>
      <c r="C9" s="1"/>
      <c r="D9" s="1"/>
      <c r="E9" s="1"/>
      <c r="F9" s="1"/>
      <c r="G9" s="1"/>
      <c r="H9" s="1"/>
      <c r="I9" s="1"/>
      <c r="J9" s="1"/>
      <c r="K9" s="1"/>
      <c r="L9" s="1"/>
      <c r="M9" s="1"/>
      <c r="N9" s="1"/>
      <c r="O9" s="1"/>
      <c r="P9" s="1"/>
      <c r="Q9" s="1"/>
      <c r="R9" s="1"/>
      <c r="S9" s="1"/>
      <c r="T9" s="1"/>
      <c r="U9" s="1"/>
      <c r="V9" s="1"/>
      <c r="W9" s="1"/>
      <c r="X9" s="1"/>
      <c r="Y9" s="1"/>
      <c r="Z9" s="1"/>
    </row>
    <row r="10" spans="1:29" ht="13.5" thickBo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9" ht="16.5" thickBot="1" x14ac:dyDescent="0.3">
      <c r="A11" s="166" t="s">
        <v>167</v>
      </c>
      <c r="B11" s="167"/>
      <c r="C11" s="1"/>
      <c r="D11" s="1"/>
      <c r="E11" s="168" t="s">
        <v>44</v>
      </c>
      <c r="F11" s="169"/>
      <c r="G11" s="169"/>
      <c r="H11" s="170"/>
      <c r="I11" s="70"/>
      <c r="J11" s="11"/>
      <c r="K11" s="1"/>
      <c r="L11" s="1"/>
      <c r="M11" s="1"/>
      <c r="N11" s="1"/>
      <c r="O11" s="1"/>
      <c r="P11" s="1"/>
      <c r="Q11" s="1"/>
      <c r="R11" s="1"/>
      <c r="S11" s="1"/>
      <c r="T11" s="1"/>
      <c r="U11" s="1"/>
      <c r="V11" s="1"/>
      <c r="W11" s="1"/>
      <c r="X11" s="1"/>
      <c r="Y11" s="1"/>
      <c r="Z11" s="1"/>
      <c r="AA11" s="1"/>
      <c r="AB11" s="1"/>
      <c r="AC11" s="1"/>
    </row>
    <row r="12" spans="1:29" ht="15.75" x14ac:dyDescent="0.25">
      <c r="A12" s="43" t="s">
        <v>166</v>
      </c>
      <c r="B12" s="44" t="s">
        <v>5</v>
      </c>
      <c r="C12" s="1"/>
      <c r="D12" s="1"/>
      <c r="E12" s="171"/>
      <c r="F12" s="172"/>
      <c r="G12" s="172"/>
      <c r="H12" s="173"/>
      <c r="I12" s="70"/>
      <c r="J12" s="11"/>
      <c r="K12" s="1"/>
      <c r="L12" s="1"/>
      <c r="M12" s="1"/>
      <c r="N12" s="1"/>
      <c r="O12" s="1"/>
      <c r="P12" s="1"/>
      <c r="Q12" s="1"/>
      <c r="R12" s="1"/>
      <c r="S12" s="1"/>
      <c r="T12" s="1"/>
      <c r="U12" s="1"/>
      <c r="V12" s="1"/>
      <c r="W12" s="1"/>
      <c r="X12" s="1"/>
      <c r="Y12" s="1"/>
      <c r="Z12" s="1"/>
      <c r="AA12" s="1"/>
      <c r="AB12" s="1"/>
      <c r="AC12" s="1"/>
    </row>
    <row r="13" spans="1:29" ht="20.25" customHeight="1" thickBot="1" x14ac:dyDescent="0.25">
      <c r="A13" s="51">
        <v>212100</v>
      </c>
      <c r="B13" s="68">
        <f>A13/12</f>
        <v>17675</v>
      </c>
      <c r="C13" s="1"/>
      <c r="D13" s="1"/>
      <c r="E13" s="174"/>
      <c r="F13" s="175"/>
      <c r="G13" s="175"/>
      <c r="H13" s="176"/>
      <c r="I13" s="70"/>
      <c r="J13" s="11"/>
      <c r="K13" s="1"/>
      <c r="L13" s="1"/>
      <c r="M13" s="1"/>
      <c r="N13" s="1"/>
      <c r="O13" s="1"/>
      <c r="P13" s="1"/>
      <c r="Q13" s="1"/>
      <c r="R13" s="1"/>
      <c r="S13" s="1"/>
      <c r="T13" s="1"/>
      <c r="U13" s="1"/>
      <c r="V13" s="1"/>
      <c r="W13" s="1"/>
      <c r="X13" s="1"/>
      <c r="Y13" s="1"/>
      <c r="Z13" s="1"/>
      <c r="AA13" s="1"/>
      <c r="AB13" s="1"/>
      <c r="AC13" s="1"/>
    </row>
    <row r="14" spans="1:29" ht="27.75" customHeight="1" x14ac:dyDescent="0.25">
      <c r="A14" s="45"/>
      <c r="B14" s="10"/>
      <c r="C14" s="1"/>
      <c r="D14" s="1"/>
      <c r="E14" s="1"/>
      <c r="F14" s="1"/>
      <c r="G14" s="1"/>
      <c r="H14" s="1"/>
      <c r="I14" s="70"/>
      <c r="J14" s="9"/>
      <c r="K14" s="1"/>
      <c r="L14" s="1"/>
      <c r="M14" s="1"/>
      <c r="N14" s="1"/>
      <c r="O14" s="1"/>
      <c r="P14" s="1"/>
      <c r="Q14" s="1"/>
      <c r="R14" s="1"/>
      <c r="S14" s="1"/>
      <c r="T14" s="1"/>
      <c r="U14" s="1"/>
      <c r="V14" s="1"/>
      <c r="W14" s="1"/>
      <c r="X14" s="1"/>
      <c r="Y14" s="1"/>
      <c r="Z14" s="1"/>
      <c r="AA14" s="1"/>
      <c r="AB14" s="1"/>
      <c r="AC14" s="1"/>
    </row>
    <row r="15" spans="1:29" ht="63.75" customHeight="1" x14ac:dyDescent="0.2">
      <c r="A15" s="177"/>
      <c r="B15" s="1"/>
      <c r="C15" s="1"/>
      <c r="D15" s="1"/>
      <c r="E15" s="1"/>
      <c r="F15" s="1"/>
      <c r="G15" s="1"/>
      <c r="H15" s="1"/>
      <c r="I15" s="1"/>
      <c r="J15" s="1"/>
      <c r="K15" s="9"/>
      <c r="L15" s="1"/>
      <c r="M15" s="1"/>
      <c r="N15" s="1"/>
      <c r="O15" s="1"/>
      <c r="P15" s="1"/>
      <c r="Q15" s="1"/>
      <c r="R15" s="1"/>
      <c r="S15" s="1"/>
      <c r="T15" s="1"/>
      <c r="U15" s="1"/>
      <c r="V15" s="1"/>
      <c r="W15" s="1"/>
      <c r="X15" s="1"/>
      <c r="Y15" s="1"/>
      <c r="Z15" s="1"/>
      <c r="AA15" s="1"/>
      <c r="AB15" s="1"/>
      <c r="AC15" s="1"/>
    </row>
    <row r="16" spans="1:29" ht="5.25" customHeight="1" thickBot="1" x14ac:dyDescent="0.25">
      <c r="A16" s="178"/>
      <c r="B16" s="1"/>
      <c r="C16" s="1"/>
      <c r="D16" s="1"/>
      <c r="E16" s="1"/>
      <c r="F16" s="1"/>
      <c r="G16" s="1"/>
      <c r="H16" s="1"/>
      <c r="I16" s="1"/>
      <c r="J16" s="1"/>
      <c r="K16" s="9"/>
      <c r="L16" s="1"/>
      <c r="M16" s="1"/>
      <c r="N16" s="1"/>
      <c r="O16" s="1"/>
      <c r="P16" s="1"/>
      <c r="Q16" s="1"/>
      <c r="R16" s="1"/>
      <c r="S16" s="1"/>
      <c r="T16" s="1"/>
      <c r="U16" s="1"/>
      <c r="V16" s="1"/>
      <c r="W16" s="1"/>
      <c r="X16" s="1"/>
      <c r="Y16" s="1"/>
      <c r="Z16" s="1"/>
      <c r="AA16" s="1"/>
      <c r="AB16" s="1"/>
      <c r="AC16" s="1"/>
    </row>
    <row r="17" spans="1:30" ht="19.5" customHeight="1" thickBot="1" x14ac:dyDescent="0.3">
      <c r="A17" s="179" t="s">
        <v>107</v>
      </c>
      <c r="B17" s="180"/>
      <c r="C17" s="76" t="s">
        <v>123</v>
      </c>
      <c r="D17" s="1"/>
      <c r="E17" s="1"/>
      <c r="F17" s="1"/>
      <c r="G17" s="1"/>
      <c r="H17" s="1"/>
      <c r="I17" s="1"/>
      <c r="J17" s="1"/>
      <c r="K17" s="1"/>
      <c r="L17" s="1"/>
      <c r="M17" s="28"/>
      <c r="N17" s="1"/>
      <c r="O17" s="1"/>
      <c r="P17" s="1"/>
      <c r="Q17" s="1"/>
      <c r="R17" s="1"/>
      <c r="S17" s="1"/>
      <c r="T17" s="1"/>
      <c r="U17" s="1"/>
      <c r="V17" s="1"/>
      <c r="W17" s="1"/>
      <c r="X17" s="1"/>
      <c r="Y17" s="1"/>
      <c r="Z17" s="1"/>
      <c r="AA17" s="1"/>
      <c r="AB17" s="1"/>
      <c r="AC17" s="1"/>
    </row>
    <row r="18" spans="1:30" x14ac:dyDescent="0.2">
      <c r="A18" s="8"/>
      <c r="B18" s="7"/>
      <c r="C18" s="79"/>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30" ht="22.5" customHeight="1" x14ac:dyDescent="0.2">
      <c r="A19" s="6" t="s">
        <v>108</v>
      </c>
      <c r="B19" s="52">
        <v>0</v>
      </c>
      <c r="C19" s="80"/>
      <c r="D19" s="1"/>
      <c r="E19" s="1"/>
      <c r="F19" s="1"/>
      <c r="G19" s="1"/>
      <c r="H19" s="9"/>
      <c r="I19" s="1"/>
      <c r="J19" s="1"/>
      <c r="K19" s="1"/>
      <c r="L19" s="1"/>
      <c r="M19" s="1"/>
      <c r="N19" s="1"/>
      <c r="O19" s="1"/>
      <c r="P19" s="1"/>
      <c r="Q19" s="1"/>
      <c r="R19" s="1"/>
      <c r="S19" s="1"/>
      <c r="T19" s="1"/>
      <c r="U19" s="1"/>
      <c r="V19" s="1"/>
      <c r="W19" s="1"/>
      <c r="X19" s="1"/>
      <c r="Y19" s="1"/>
      <c r="Z19" s="1"/>
      <c r="AA19" s="1"/>
      <c r="AB19" s="1"/>
      <c r="AC19" s="1"/>
    </row>
    <row r="20" spans="1:30" ht="6.75" customHeight="1" x14ac:dyDescent="0.2">
      <c r="A20" s="6"/>
      <c r="B20" s="29"/>
      <c r="C20" s="80"/>
      <c r="D20" s="1"/>
      <c r="E20" s="1"/>
      <c r="F20" s="1"/>
      <c r="G20" s="1"/>
      <c r="H20" s="9"/>
      <c r="I20" s="1"/>
      <c r="J20" s="1"/>
      <c r="K20" s="1"/>
      <c r="L20" s="1"/>
      <c r="M20" s="1"/>
      <c r="N20" s="1"/>
      <c r="O20" s="1"/>
      <c r="P20" s="1"/>
      <c r="Q20" s="1"/>
      <c r="R20" s="1"/>
      <c r="S20" s="1"/>
      <c r="T20" s="1"/>
      <c r="U20" s="1"/>
      <c r="V20" s="1"/>
      <c r="W20" s="1"/>
      <c r="X20" s="1"/>
      <c r="Y20" s="1"/>
      <c r="Z20" s="1"/>
      <c r="AA20" s="1"/>
      <c r="AB20" s="1"/>
      <c r="AC20" s="1"/>
    </row>
    <row r="21" spans="1:30" ht="22.5" customHeight="1" x14ac:dyDescent="0.2">
      <c r="A21" s="6" t="s">
        <v>109</v>
      </c>
      <c r="B21" s="30">
        <f>B19/9</f>
        <v>0</v>
      </c>
      <c r="C21" s="69" t="e">
        <f>B21/B43</f>
        <v>#DIV/0!</v>
      </c>
      <c r="D21" s="1"/>
      <c r="E21" s="181" t="s">
        <v>128</v>
      </c>
      <c r="F21" s="182"/>
      <c r="G21" s="182"/>
      <c r="H21" s="183"/>
      <c r="I21" s="1"/>
      <c r="J21" s="1"/>
      <c r="K21" s="1"/>
      <c r="L21" s="1"/>
      <c r="M21" s="1"/>
      <c r="N21" s="1"/>
      <c r="O21" s="1"/>
      <c r="P21" s="1"/>
      <c r="Q21" s="1"/>
      <c r="R21" s="1"/>
      <c r="S21" s="1"/>
      <c r="T21" s="1"/>
      <c r="U21" s="1"/>
      <c r="V21" s="1"/>
      <c r="W21" s="1"/>
      <c r="X21" s="1"/>
      <c r="Y21" s="1"/>
      <c r="Z21" s="1"/>
      <c r="AA21" s="1"/>
      <c r="AB21" s="1"/>
      <c r="AC21" s="1"/>
    </row>
    <row r="22" spans="1:30" ht="22.5" customHeight="1" x14ac:dyDescent="0.2">
      <c r="A22" s="74" t="s">
        <v>114</v>
      </c>
      <c r="B22" s="73"/>
      <c r="C22" s="80"/>
      <c r="D22" s="1"/>
      <c r="E22" s="184"/>
      <c r="F22" s="185"/>
      <c r="G22" s="185"/>
      <c r="H22" s="186"/>
      <c r="I22" s="1"/>
      <c r="J22" s="71"/>
      <c r="K22" s="1"/>
      <c r="L22" s="1"/>
      <c r="M22" s="1"/>
      <c r="N22" s="1"/>
      <c r="O22" s="1"/>
      <c r="P22" s="1"/>
      <c r="Q22" s="1"/>
      <c r="R22" s="1"/>
      <c r="S22" s="1"/>
      <c r="T22" s="1"/>
      <c r="U22" s="1"/>
      <c r="V22" s="1"/>
      <c r="W22" s="1"/>
      <c r="X22" s="1"/>
      <c r="Y22" s="1"/>
      <c r="Z22" s="1"/>
      <c r="AA22" s="1"/>
      <c r="AB22" s="1"/>
      <c r="AC22" s="1"/>
    </row>
    <row r="23" spans="1:30" ht="22.5" customHeight="1" x14ac:dyDescent="0.2">
      <c r="A23" s="75" t="s">
        <v>29</v>
      </c>
      <c r="B23" s="90">
        <f>B21-SUM(B24:B29)</f>
        <v>0</v>
      </c>
      <c r="C23" s="190" t="s">
        <v>135</v>
      </c>
      <c r="D23" s="1"/>
      <c r="E23" s="187"/>
      <c r="F23" s="188"/>
      <c r="G23" s="188"/>
      <c r="H23" s="189"/>
      <c r="I23" s="88"/>
      <c r="J23" s="2"/>
      <c r="K23" s="1"/>
      <c r="L23" s="1"/>
      <c r="M23" s="1"/>
      <c r="N23" s="1"/>
      <c r="O23" s="1"/>
      <c r="P23" s="1"/>
      <c r="Q23" s="1"/>
      <c r="R23" s="1"/>
      <c r="S23" s="1"/>
      <c r="T23" s="1"/>
      <c r="U23" s="1"/>
      <c r="V23" s="1"/>
      <c r="W23" s="1"/>
      <c r="X23" s="1"/>
      <c r="Y23" s="1"/>
      <c r="Z23" s="1"/>
      <c r="AA23" s="1"/>
      <c r="AB23" s="1"/>
      <c r="AC23" s="1"/>
    </row>
    <row r="24" spans="1:30" ht="22.5" customHeight="1" x14ac:dyDescent="0.2">
      <c r="A24" s="75" t="s">
        <v>94</v>
      </c>
      <c r="B24" s="89">
        <v>0</v>
      </c>
      <c r="C24" s="190"/>
      <c r="D24" s="1"/>
      <c r="E24" s="191" t="s">
        <v>127</v>
      </c>
      <c r="F24" s="191"/>
      <c r="G24" s="191"/>
      <c r="H24" s="191"/>
      <c r="I24" s="88"/>
      <c r="J24" s="1"/>
      <c r="K24" s="1"/>
      <c r="L24" s="1"/>
      <c r="M24" s="1"/>
      <c r="N24" s="1"/>
      <c r="O24" s="1"/>
      <c r="P24" s="1"/>
      <c r="Q24" s="1"/>
      <c r="R24" s="1"/>
      <c r="S24" s="1"/>
      <c r="T24" s="1"/>
      <c r="U24" s="1"/>
      <c r="V24" s="1"/>
      <c r="W24" s="1"/>
      <c r="X24" s="1"/>
      <c r="Y24" s="1"/>
      <c r="Z24" s="1"/>
      <c r="AA24" s="1"/>
      <c r="AB24" s="1"/>
      <c r="AC24" s="1"/>
    </row>
    <row r="25" spans="1:30" ht="22.5" customHeight="1" x14ac:dyDescent="0.2">
      <c r="A25" s="75" t="s">
        <v>66</v>
      </c>
      <c r="B25" s="89">
        <v>0</v>
      </c>
      <c r="C25" s="190"/>
      <c r="D25" s="1"/>
      <c r="E25" s="1"/>
      <c r="F25" s="1"/>
      <c r="G25" s="1"/>
      <c r="H25" s="9"/>
      <c r="I25" s="88"/>
      <c r="J25" s="1"/>
      <c r="K25" s="1"/>
      <c r="L25" s="1"/>
      <c r="M25" s="1"/>
      <c r="N25" s="1"/>
      <c r="O25" s="1"/>
      <c r="P25" s="1"/>
      <c r="Q25" s="1"/>
      <c r="R25" s="1"/>
      <c r="S25" s="1"/>
      <c r="T25" s="1"/>
      <c r="U25" s="1"/>
      <c r="V25" s="1"/>
      <c r="W25" s="1"/>
      <c r="X25" s="1"/>
      <c r="Y25" s="1"/>
      <c r="Z25" s="1"/>
      <c r="AA25" s="1"/>
      <c r="AB25" s="1"/>
      <c r="AC25" s="1"/>
    </row>
    <row r="26" spans="1:30" ht="22.5" customHeight="1" x14ac:dyDescent="0.2">
      <c r="A26" s="75" t="s">
        <v>88</v>
      </c>
      <c r="B26" s="89">
        <v>0</v>
      </c>
      <c r="C26" s="190"/>
      <c r="D26" s="1"/>
      <c r="E26" s="1"/>
      <c r="F26" s="1"/>
      <c r="G26" s="1"/>
      <c r="H26" s="9"/>
      <c r="I26" s="88"/>
      <c r="J26" s="1"/>
      <c r="K26" s="1"/>
      <c r="L26" s="1"/>
      <c r="M26" s="1"/>
      <c r="N26" s="1"/>
      <c r="O26" s="1"/>
      <c r="P26" s="1"/>
      <c r="Q26" s="1"/>
      <c r="R26" s="1"/>
      <c r="S26" s="1"/>
      <c r="T26" s="1"/>
      <c r="U26" s="1"/>
      <c r="V26" s="1"/>
      <c r="W26" s="1"/>
      <c r="X26" s="1"/>
      <c r="Y26" s="1"/>
      <c r="Z26" s="1"/>
      <c r="AA26" s="1"/>
      <c r="AB26" s="1"/>
      <c r="AC26" s="1"/>
    </row>
    <row r="27" spans="1:30" ht="22.5" customHeight="1" x14ac:dyDescent="0.2">
      <c r="A27" s="75" t="s">
        <v>115</v>
      </c>
      <c r="B27" s="89">
        <v>0</v>
      </c>
      <c r="C27" s="190"/>
      <c r="D27" s="1"/>
      <c r="E27" s="1"/>
      <c r="F27" s="1"/>
      <c r="G27" s="1"/>
      <c r="H27" s="9"/>
      <c r="I27" s="88"/>
      <c r="J27" s="1"/>
      <c r="K27" s="1"/>
      <c r="L27" s="1"/>
      <c r="M27" s="1"/>
      <c r="N27" s="1"/>
      <c r="O27" s="1"/>
      <c r="P27" s="1"/>
      <c r="Q27" s="1"/>
      <c r="R27" s="1"/>
      <c r="S27" s="1"/>
      <c r="T27" s="1"/>
      <c r="U27" s="1"/>
      <c r="V27" s="1"/>
      <c r="W27" s="1"/>
      <c r="X27" s="1"/>
      <c r="Y27" s="1"/>
      <c r="Z27" s="1"/>
      <c r="AA27" s="1"/>
      <c r="AB27" s="1"/>
      <c r="AC27" s="1"/>
    </row>
    <row r="28" spans="1:30" ht="22.5" customHeight="1" x14ac:dyDescent="0.2">
      <c r="A28" s="75" t="s">
        <v>116</v>
      </c>
      <c r="B28" s="89">
        <v>0</v>
      </c>
      <c r="C28" s="190"/>
      <c r="D28" s="1"/>
      <c r="E28" s="1"/>
      <c r="F28" s="1"/>
      <c r="G28" s="1"/>
      <c r="H28" s="9"/>
      <c r="I28" s="88"/>
      <c r="J28" s="1"/>
      <c r="K28" s="1"/>
      <c r="L28" s="1"/>
      <c r="M28" s="1"/>
      <c r="N28" s="1"/>
      <c r="O28" s="1"/>
      <c r="P28" s="1"/>
      <c r="Q28" s="1"/>
      <c r="R28" s="1"/>
      <c r="S28" s="1"/>
      <c r="T28" s="1"/>
      <c r="U28" s="1"/>
      <c r="V28" s="1"/>
      <c r="W28" s="1"/>
      <c r="X28" s="1"/>
      <c r="Y28" s="1"/>
      <c r="Z28" s="1"/>
      <c r="AA28" s="1"/>
      <c r="AB28" s="1"/>
      <c r="AC28" s="1"/>
    </row>
    <row r="29" spans="1:30" ht="22.5" customHeight="1" x14ac:dyDescent="0.2">
      <c r="A29" s="75" t="s">
        <v>117</v>
      </c>
      <c r="B29" s="89">
        <v>0</v>
      </c>
      <c r="C29" s="190"/>
      <c r="D29" s="1"/>
      <c r="E29" s="1"/>
      <c r="F29" s="1"/>
      <c r="G29" s="1"/>
      <c r="H29" s="9"/>
      <c r="I29" s="88"/>
      <c r="J29" s="1"/>
      <c r="K29" s="1"/>
      <c r="L29" s="1"/>
      <c r="M29" s="1"/>
      <c r="N29" s="1"/>
      <c r="O29" s="1"/>
      <c r="P29" s="1"/>
      <c r="Q29" s="1"/>
      <c r="R29" s="1"/>
      <c r="S29" s="1"/>
      <c r="T29" s="1"/>
      <c r="U29" s="1"/>
      <c r="V29" s="1"/>
      <c r="W29" s="1"/>
      <c r="X29" s="1"/>
      <c r="Y29" s="1"/>
      <c r="Z29" s="1"/>
      <c r="AA29" s="1"/>
      <c r="AB29" s="1"/>
      <c r="AC29" s="1"/>
    </row>
    <row r="30" spans="1:30" ht="13.5" customHeight="1" thickBot="1" x14ac:dyDescent="0.25">
      <c r="A30" s="5"/>
      <c r="B30" s="4"/>
      <c r="C30" s="81"/>
      <c r="D30" s="1"/>
      <c r="E30" s="1"/>
      <c r="F30" s="1"/>
      <c r="G30" s="1"/>
      <c r="H30" s="9"/>
      <c r="I30" s="1"/>
      <c r="J30" s="1"/>
      <c r="K30" s="1"/>
      <c r="L30" s="1"/>
      <c r="M30" s="1"/>
      <c r="N30" s="1"/>
      <c r="O30" s="1"/>
      <c r="P30" s="1"/>
      <c r="Q30" s="1"/>
      <c r="R30" s="1"/>
      <c r="S30" s="1"/>
      <c r="T30" s="1"/>
      <c r="U30" s="1"/>
      <c r="V30" s="1"/>
      <c r="W30" s="1"/>
      <c r="X30" s="1"/>
      <c r="Y30" s="1"/>
      <c r="Z30" s="1"/>
      <c r="AA30" s="1"/>
      <c r="AB30" s="1"/>
      <c r="AC30" s="1"/>
    </row>
    <row r="31" spans="1:30" ht="14.25" customHeight="1" thickBot="1" x14ac:dyDescent="0.25">
      <c r="A31" s="1"/>
      <c r="B31" s="1"/>
      <c r="C31" s="1"/>
      <c r="D31" s="1"/>
      <c r="E31" s="1"/>
      <c r="F31" s="1"/>
      <c r="G31" s="1"/>
      <c r="H31" s="9"/>
      <c r="I31" s="1"/>
      <c r="J31" s="1"/>
      <c r="K31" s="1"/>
      <c r="L31" s="1"/>
      <c r="M31" s="1"/>
      <c r="N31" s="1"/>
      <c r="O31" s="1"/>
      <c r="P31" s="1"/>
      <c r="Q31" s="1"/>
      <c r="R31" s="1"/>
      <c r="S31" s="1"/>
      <c r="T31" s="1"/>
      <c r="U31" s="1"/>
      <c r="V31" s="1"/>
      <c r="W31" s="1"/>
      <c r="X31" s="1"/>
      <c r="Y31" s="1"/>
      <c r="Z31" s="1"/>
      <c r="AA31" s="1"/>
      <c r="AB31" s="1"/>
      <c r="AC31" s="1"/>
    </row>
    <row r="32" spans="1:30" ht="19.5" customHeight="1" thickBot="1" x14ac:dyDescent="0.3">
      <c r="A32" s="179" t="s">
        <v>113</v>
      </c>
      <c r="B32" s="180"/>
      <c r="C32" s="76" t="s">
        <v>123</v>
      </c>
      <c r="D32" s="1"/>
      <c r="E32" s="192" t="s">
        <v>98</v>
      </c>
      <c r="F32" s="193"/>
      <c r="G32" s="193"/>
      <c r="H32" s="194"/>
      <c r="I32" s="9"/>
      <c r="J32" s="1"/>
      <c r="K32" s="1"/>
      <c r="L32" s="1"/>
      <c r="M32" s="1"/>
      <c r="N32" s="1"/>
      <c r="O32" s="1"/>
      <c r="P32" s="1"/>
      <c r="Q32" s="1"/>
      <c r="R32" s="1"/>
      <c r="S32" s="1"/>
      <c r="T32" s="1"/>
      <c r="U32" s="1"/>
      <c r="V32" s="1"/>
      <c r="W32" s="1"/>
      <c r="X32" s="1"/>
      <c r="Y32" s="1"/>
      <c r="Z32" s="1"/>
      <c r="AA32" s="1"/>
      <c r="AB32" s="1"/>
      <c r="AC32" s="1"/>
      <c r="AD32" s="1"/>
    </row>
    <row r="33" spans="1:30" ht="13.5" thickBot="1" x14ac:dyDescent="0.25">
      <c r="A33" s="78"/>
      <c r="B33" s="77" t="s">
        <v>124</v>
      </c>
      <c r="C33" s="79"/>
      <c r="D33" s="1"/>
      <c r="E33" s="195"/>
      <c r="F33" s="196"/>
      <c r="G33" s="196"/>
      <c r="H33" s="197"/>
      <c r="I33" s="9"/>
      <c r="J33" s="1"/>
      <c r="K33" s="1"/>
      <c r="L33" s="1"/>
      <c r="M33" s="1"/>
      <c r="N33" s="1"/>
      <c r="O33" s="1"/>
      <c r="P33" s="1"/>
      <c r="Q33" s="1"/>
      <c r="R33" s="1"/>
      <c r="S33" s="1"/>
      <c r="T33" s="1"/>
      <c r="U33" s="1"/>
      <c r="V33" s="1"/>
      <c r="W33" s="1"/>
      <c r="X33" s="1"/>
      <c r="Y33" s="1"/>
      <c r="Z33" s="1"/>
      <c r="AA33" s="1"/>
      <c r="AB33" s="1"/>
      <c r="AC33" s="1"/>
      <c r="AD33" s="1"/>
    </row>
    <row r="34" spans="1:30" ht="22.5" customHeight="1" x14ac:dyDescent="0.2">
      <c r="A34" s="6" t="s">
        <v>118</v>
      </c>
      <c r="B34" s="52">
        <v>0</v>
      </c>
      <c r="C34" s="69" t="e">
        <f>B34/$B$43</f>
        <v>#DIV/0!</v>
      </c>
      <c r="D34" s="1"/>
      <c r="E34" s="198"/>
      <c r="F34" s="199"/>
      <c r="G34" s="199"/>
      <c r="H34" s="200"/>
      <c r="I34" s="9"/>
      <c r="J34" s="1"/>
      <c r="K34" s="1"/>
      <c r="L34" s="1"/>
      <c r="M34" s="1"/>
      <c r="N34" s="1"/>
      <c r="O34" s="1"/>
      <c r="P34" s="1"/>
      <c r="Q34" s="1"/>
      <c r="R34" s="1"/>
      <c r="S34" s="1"/>
      <c r="T34" s="1"/>
      <c r="U34" s="1"/>
      <c r="V34" s="1"/>
      <c r="W34" s="1"/>
      <c r="X34" s="1"/>
      <c r="Y34" s="1"/>
      <c r="Z34" s="1"/>
      <c r="AA34" s="1"/>
      <c r="AB34" s="1"/>
      <c r="AC34" s="1"/>
      <c r="AD34" s="1"/>
    </row>
    <row r="35" spans="1:30" ht="22.5" customHeight="1" x14ac:dyDescent="0.2">
      <c r="A35" s="6" t="s">
        <v>119</v>
      </c>
      <c r="B35" s="52">
        <v>0</v>
      </c>
      <c r="C35" s="69" t="e">
        <f t="shared" ref="C35:C40" si="0">B35/$B$43</f>
        <v>#DIV/0!</v>
      </c>
      <c r="D35" s="104"/>
      <c r="E35" s="104"/>
      <c r="F35" s="104"/>
      <c r="G35" s="104"/>
      <c r="H35" s="9"/>
      <c r="I35" s="1"/>
      <c r="J35" s="1"/>
      <c r="K35" s="1"/>
      <c r="L35" s="1"/>
      <c r="M35" s="1"/>
      <c r="N35" s="1"/>
      <c r="O35" s="1"/>
      <c r="P35" s="1"/>
      <c r="Q35" s="1"/>
      <c r="R35" s="1"/>
      <c r="S35" s="1"/>
      <c r="T35" s="1"/>
      <c r="U35" s="1"/>
      <c r="V35" s="1"/>
      <c r="W35" s="1"/>
      <c r="X35" s="1"/>
      <c r="Y35" s="1"/>
      <c r="Z35" s="1"/>
      <c r="AA35" s="1"/>
      <c r="AB35" s="1"/>
      <c r="AC35" s="1"/>
    </row>
    <row r="36" spans="1:30" ht="22.5" customHeight="1" x14ac:dyDescent="0.2">
      <c r="A36" s="6" t="s">
        <v>83</v>
      </c>
      <c r="B36" s="52">
        <v>0</v>
      </c>
      <c r="C36" s="69" t="e">
        <f t="shared" si="0"/>
        <v>#DIV/0!</v>
      </c>
      <c r="D36" s="104"/>
      <c r="E36" s="104"/>
      <c r="F36" s="104"/>
      <c r="G36" s="104"/>
      <c r="H36" s="9"/>
      <c r="I36" s="1"/>
      <c r="J36" s="1"/>
      <c r="K36" s="1"/>
      <c r="L36" s="1"/>
      <c r="M36" s="1"/>
      <c r="N36" s="1"/>
      <c r="O36" s="1"/>
      <c r="P36" s="1"/>
      <c r="Q36" s="1"/>
      <c r="R36" s="1"/>
      <c r="S36" s="1"/>
      <c r="T36" s="1"/>
      <c r="U36" s="1"/>
      <c r="V36" s="1"/>
      <c r="W36" s="1"/>
      <c r="X36" s="1"/>
      <c r="Y36" s="1"/>
      <c r="Z36" s="1"/>
      <c r="AA36" s="1"/>
      <c r="AB36" s="1"/>
      <c r="AC36" s="1"/>
    </row>
    <row r="37" spans="1:30" ht="22.5" customHeight="1" x14ac:dyDescent="0.2">
      <c r="A37" s="6" t="s">
        <v>130</v>
      </c>
      <c r="B37" s="52">
        <v>0</v>
      </c>
      <c r="C37" s="69" t="e">
        <f t="shared" si="0"/>
        <v>#DIV/0!</v>
      </c>
      <c r="D37" s="104"/>
      <c r="E37" s="104"/>
      <c r="F37" s="104"/>
      <c r="G37" s="104"/>
      <c r="H37" s="9"/>
      <c r="I37" s="1"/>
      <c r="J37" s="1"/>
      <c r="K37" s="1"/>
      <c r="L37" s="1"/>
      <c r="M37" s="1"/>
      <c r="N37" s="1"/>
      <c r="O37" s="1"/>
      <c r="P37" s="1"/>
      <c r="Q37" s="1"/>
      <c r="R37" s="1"/>
      <c r="S37" s="1"/>
      <c r="T37" s="1"/>
      <c r="U37" s="1"/>
      <c r="V37" s="1"/>
      <c r="W37" s="1"/>
      <c r="X37" s="1"/>
      <c r="Y37" s="1"/>
      <c r="Z37" s="1"/>
      <c r="AA37" s="1"/>
      <c r="AB37" s="1"/>
      <c r="AC37" s="1"/>
    </row>
    <row r="38" spans="1:30" ht="22.5" customHeight="1" x14ac:dyDescent="0.2">
      <c r="A38" s="6" t="s">
        <v>120</v>
      </c>
      <c r="B38" s="52">
        <v>0</v>
      </c>
      <c r="C38" s="69" t="e">
        <f t="shared" si="0"/>
        <v>#DIV/0!</v>
      </c>
      <c r="D38" s="104"/>
      <c r="E38" s="104"/>
      <c r="F38" s="104"/>
      <c r="G38" s="104"/>
      <c r="H38" s="9"/>
      <c r="I38" s="1"/>
      <c r="J38" s="1"/>
      <c r="K38" s="1"/>
      <c r="L38" s="1"/>
      <c r="M38" s="1"/>
      <c r="N38" s="1"/>
      <c r="O38" s="1"/>
      <c r="P38" s="1"/>
      <c r="Q38" s="1"/>
      <c r="R38" s="1"/>
      <c r="S38" s="1"/>
      <c r="T38" s="1"/>
      <c r="U38" s="1"/>
      <c r="V38" s="1"/>
      <c r="W38" s="1"/>
      <c r="X38" s="1"/>
      <c r="Y38" s="1"/>
      <c r="Z38" s="1"/>
      <c r="AA38" s="1"/>
      <c r="AB38" s="1"/>
      <c r="AC38" s="1"/>
    </row>
    <row r="39" spans="1:30" ht="22.5" customHeight="1" x14ac:dyDescent="0.2">
      <c r="A39" s="6" t="s">
        <v>121</v>
      </c>
      <c r="B39" s="52">
        <v>0</v>
      </c>
      <c r="C39" s="69" t="e">
        <f t="shared" si="0"/>
        <v>#DIV/0!</v>
      </c>
      <c r="D39" s="104"/>
      <c r="E39" s="104"/>
      <c r="F39" s="104"/>
      <c r="G39" s="104"/>
      <c r="H39" s="9"/>
      <c r="I39" s="1"/>
      <c r="J39" s="1"/>
      <c r="K39" s="1"/>
      <c r="L39" s="1"/>
      <c r="M39" s="1"/>
      <c r="N39" s="1"/>
      <c r="O39" s="1"/>
      <c r="P39" s="1"/>
      <c r="Q39" s="1"/>
      <c r="R39" s="1"/>
      <c r="S39" s="1"/>
      <c r="T39" s="1"/>
      <c r="U39" s="1"/>
      <c r="V39" s="1"/>
      <c r="W39" s="1"/>
      <c r="X39" s="1"/>
      <c r="Y39" s="1"/>
      <c r="Z39" s="1"/>
      <c r="AA39" s="1"/>
      <c r="AB39" s="1"/>
      <c r="AC39" s="1"/>
    </row>
    <row r="40" spans="1:30" ht="22.5" customHeight="1" x14ac:dyDescent="0.2">
      <c r="A40" s="6" t="s">
        <v>122</v>
      </c>
      <c r="B40" s="52">
        <v>0</v>
      </c>
      <c r="C40" s="69" t="e">
        <f t="shared" si="0"/>
        <v>#DIV/0!</v>
      </c>
      <c r="D40" s="104"/>
      <c r="E40" s="104"/>
      <c r="F40" s="104"/>
      <c r="G40" s="104"/>
      <c r="H40" s="9"/>
      <c r="I40" s="1"/>
      <c r="J40" s="1"/>
      <c r="K40" s="1"/>
      <c r="L40" s="1"/>
      <c r="M40" s="1"/>
      <c r="N40" s="1"/>
      <c r="O40" s="1"/>
      <c r="P40" s="1"/>
      <c r="Q40" s="1"/>
      <c r="R40" s="1"/>
      <c r="S40" s="1"/>
      <c r="T40" s="1"/>
      <c r="U40" s="1"/>
      <c r="V40" s="1"/>
      <c r="W40" s="1"/>
      <c r="X40" s="1"/>
      <c r="Y40" s="1"/>
      <c r="Z40" s="1"/>
      <c r="AA40" s="1"/>
      <c r="AB40" s="1"/>
      <c r="AC40" s="1"/>
    </row>
    <row r="41" spans="1:30" ht="13.5" customHeight="1" thickBot="1" x14ac:dyDescent="0.25">
      <c r="A41" s="5"/>
      <c r="B41" s="4"/>
      <c r="C41" s="81"/>
      <c r="D41" s="1"/>
      <c r="E41" s="1"/>
      <c r="F41" s="1"/>
      <c r="G41" s="9"/>
      <c r="H41" s="1"/>
      <c r="I41" s="1"/>
      <c r="J41" s="1"/>
      <c r="K41" s="28"/>
      <c r="L41" s="1"/>
      <c r="M41" s="1"/>
      <c r="N41" s="1"/>
      <c r="O41" s="28"/>
      <c r="P41" s="1"/>
      <c r="Q41" s="1"/>
      <c r="R41" s="1"/>
      <c r="S41" s="1"/>
      <c r="T41" s="1"/>
      <c r="U41" s="1"/>
      <c r="V41" s="1"/>
      <c r="W41" s="1"/>
      <c r="X41" s="1"/>
      <c r="Y41" s="1"/>
      <c r="Z41" s="1"/>
      <c r="AA41" s="1"/>
      <c r="AB41" s="1"/>
    </row>
    <row r="42" spans="1:30" ht="13.5" customHeight="1" thickBot="1" x14ac:dyDescent="0.25">
      <c r="A42" s="1"/>
      <c r="C42" s="1"/>
      <c r="D42" s="1"/>
      <c r="E42" s="1"/>
      <c r="F42" s="1"/>
      <c r="G42" s="9"/>
      <c r="H42" s="1"/>
      <c r="I42" s="1"/>
      <c r="J42" s="1"/>
      <c r="K42" s="1"/>
      <c r="L42" s="1"/>
      <c r="M42" s="1"/>
      <c r="N42" s="1"/>
      <c r="O42" s="1"/>
      <c r="P42" s="1"/>
      <c r="Q42" s="1"/>
      <c r="R42" s="1"/>
      <c r="S42" s="1"/>
      <c r="T42" s="1"/>
      <c r="U42" s="1"/>
      <c r="V42" s="1"/>
      <c r="W42" s="1"/>
      <c r="X42" s="1"/>
      <c r="Y42" s="1"/>
      <c r="Z42" s="1"/>
      <c r="AA42" s="1"/>
      <c r="AB42" s="1"/>
    </row>
    <row r="43" spans="1:30" ht="22.5" customHeight="1" x14ac:dyDescent="0.2">
      <c r="A43" s="105" t="s">
        <v>99</v>
      </c>
      <c r="B43" s="106">
        <f>SUM(B21,B34:B40)</f>
        <v>0</v>
      </c>
      <c r="C43" s="1"/>
      <c r="D43" s="1"/>
      <c r="E43" s="1"/>
      <c r="F43" s="1"/>
      <c r="G43" s="9"/>
      <c r="H43" s="1"/>
      <c r="I43" s="1"/>
      <c r="J43" s="1"/>
      <c r="K43" s="28"/>
      <c r="L43" s="1"/>
      <c r="M43" s="1"/>
      <c r="N43" s="1"/>
      <c r="O43" s="28"/>
      <c r="P43" s="1"/>
      <c r="Q43" s="1"/>
      <c r="R43" s="1"/>
      <c r="S43" s="1"/>
      <c r="T43" s="1"/>
      <c r="U43" s="1"/>
      <c r="V43" s="1"/>
      <c r="W43" s="1"/>
      <c r="X43" s="1"/>
      <c r="Y43" s="1"/>
      <c r="Z43" s="1"/>
      <c r="AA43" s="1"/>
      <c r="AB43" s="1"/>
    </row>
    <row r="44" spans="1:30" ht="13.5" customHeight="1" thickBot="1" x14ac:dyDescent="0.25">
      <c r="A44" s="5"/>
      <c r="B44" s="4"/>
      <c r="C44" s="1"/>
      <c r="D44" s="1"/>
      <c r="E44" s="1"/>
      <c r="F44" s="1"/>
      <c r="G44" s="9"/>
      <c r="H44" s="1"/>
      <c r="I44" s="1"/>
      <c r="J44" s="1"/>
      <c r="K44" s="1"/>
      <c r="L44" s="1"/>
      <c r="M44" s="1"/>
      <c r="N44" s="1"/>
      <c r="O44" s="1"/>
      <c r="P44" s="1"/>
      <c r="Q44" s="1"/>
      <c r="R44" s="1"/>
      <c r="S44" s="1"/>
      <c r="T44" s="1"/>
      <c r="U44" s="1"/>
      <c r="V44" s="1"/>
      <c r="W44" s="1"/>
      <c r="X44" s="1"/>
      <c r="Y44" s="1"/>
      <c r="Z44" s="1"/>
      <c r="AA44" s="1"/>
      <c r="AB44" s="1"/>
    </row>
    <row r="45" spans="1:30" ht="13.5" customHeight="1" x14ac:dyDescent="0.2">
      <c r="A45" s="1"/>
      <c r="C45" s="1"/>
      <c r="D45" s="1"/>
      <c r="E45" s="1"/>
      <c r="F45" s="1"/>
      <c r="G45" s="9"/>
      <c r="H45" s="1"/>
      <c r="I45" s="1"/>
      <c r="J45" s="1"/>
      <c r="K45" s="1"/>
      <c r="L45" s="1"/>
      <c r="M45" s="1"/>
      <c r="N45" s="1"/>
      <c r="O45" s="1"/>
      <c r="P45" s="1"/>
      <c r="Q45" s="1"/>
      <c r="R45" s="1"/>
      <c r="S45" s="1"/>
      <c r="T45" s="1"/>
      <c r="U45" s="1"/>
      <c r="V45" s="1"/>
      <c r="W45" s="1"/>
      <c r="X45" s="1"/>
      <c r="Y45" s="1"/>
      <c r="Z45" s="1"/>
      <c r="AA45" s="1"/>
      <c r="AB45" s="1"/>
    </row>
    <row r="46" spans="1:30" ht="22.5" customHeight="1" x14ac:dyDescent="0.2">
      <c r="A46" s="201" t="s">
        <v>27</v>
      </c>
      <c r="B46" s="202"/>
      <c r="C46" s="47"/>
      <c r="D46" s="1"/>
      <c r="E46" s="168" t="s">
        <v>33</v>
      </c>
      <c r="F46" s="169"/>
      <c r="G46" s="169"/>
      <c r="H46" s="170"/>
      <c r="I46" s="1"/>
      <c r="J46" s="1"/>
      <c r="K46" s="1"/>
      <c r="L46" s="1"/>
      <c r="M46" s="1"/>
      <c r="N46" s="1"/>
      <c r="O46" s="1"/>
      <c r="P46" s="1"/>
      <c r="Q46" s="1"/>
      <c r="R46" s="1"/>
      <c r="S46" s="1"/>
      <c r="T46" s="1"/>
      <c r="U46" s="1"/>
      <c r="V46" s="1"/>
      <c r="W46" s="1"/>
      <c r="X46" s="1"/>
      <c r="Y46" s="1"/>
      <c r="Z46" s="1"/>
      <c r="AA46" s="1"/>
      <c r="AB46" s="1"/>
      <c r="AC46" s="1"/>
    </row>
    <row r="47" spans="1:30" ht="16.5" customHeight="1" x14ac:dyDescent="0.2">
      <c r="A47" s="203" t="str">
        <f>IF(B43&gt;B13,"YES","NO")</f>
        <v>NO</v>
      </c>
      <c r="B47" s="204"/>
      <c r="C47" s="48"/>
      <c r="D47" s="1"/>
      <c r="E47" s="174"/>
      <c r="F47" s="175"/>
      <c r="G47" s="175"/>
      <c r="H47" s="176"/>
      <c r="I47" s="1"/>
      <c r="J47" s="1"/>
      <c r="K47" s="1"/>
      <c r="L47" s="1"/>
      <c r="M47" s="1"/>
      <c r="N47" s="1"/>
      <c r="O47" s="1"/>
      <c r="P47" s="28"/>
      <c r="Q47" s="1"/>
      <c r="R47" s="1"/>
      <c r="S47" s="1"/>
      <c r="T47" s="1"/>
      <c r="U47" s="1"/>
      <c r="V47" s="1"/>
      <c r="W47" s="1"/>
      <c r="X47" s="1"/>
      <c r="Y47" s="1"/>
      <c r="Z47" s="1"/>
      <c r="AA47" s="1"/>
      <c r="AB47" s="1"/>
      <c r="AC47" s="1"/>
    </row>
    <row r="48" spans="1:30" ht="6.75" customHeight="1" x14ac:dyDescent="0.2">
      <c r="A48" s="205"/>
      <c r="B48" s="206"/>
      <c r="C48" s="1"/>
      <c r="D48" s="1"/>
      <c r="E48" s="1"/>
      <c r="F48" s="1"/>
      <c r="G48" s="1"/>
      <c r="H48" s="1"/>
      <c r="I48" s="2"/>
      <c r="J48" s="1"/>
      <c r="K48" s="1"/>
      <c r="L48" s="1"/>
      <c r="M48" s="1"/>
      <c r="N48" s="1"/>
      <c r="O48" s="1"/>
      <c r="P48" s="1"/>
      <c r="Q48" s="1"/>
      <c r="R48" s="1"/>
      <c r="S48" s="1"/>
      <c r="T48" s="1"/>
      <c r="U48" s="1"/>
      <c r="V48" s="1"/>
      <c r="W48" s="1"/>
      <c r="X48" s="1"/>
      <c r="Y48" s="1"/>
      <c r="Z48" s="1"/>
      <c r="AA48" s="1"/>
      <c r="AB48" s="1"/>
      <c r="AC48" s="1"/>
    </row>
    <row r="49" spans="1:30" ht="9" customHeight="1" x14ac:dyDescent="0.2">
      <c r="A49" s="207"/>
      <c r="B49" s="208"/>
      <c r="C49" s="1"/>
      <c r="D49" s="1"/>
      <c r="E49" s="1"/>
      <c r="F49" s="1"/>
      <c r="G49" s="1"/>
      <c r="H49" s="1"/>
      <c r="I49" s="2"/>
      <c r="J49" s="1"/>
      <c r="K49" s="1"/>
      <c r="L49" s="1"/>
      <c r="M49" s="1"/>
      <c r="N49" s="1"/>
      <c r="O49" s="1"/>
      <c r="P49" s="1"/>
      <c r="Q49" s="1"/>
      <c r="R49" s="1"/>
      <c r="S49" s="1"/>
      <c r="T49" s="1"/>
      <c r="U49" s="1"/>
      <c r="V49" s="1"/>
      <c r="W49" s="1"/>
      <c r="X49" s="1"/>
      <c r="Y49" s="1"/>
      <c r="Z49" s="1"/>
      <c r="AA49" s="1"/>
      <c r="AB49" s="1"/>
      <c r="AC49" s="1"/>
    </row>
    <row r="50" spans="1:30" ht="17.25" customHeight="1" x14ac:dyDescent="0.2">
      <c r="A50" s="1"/>
      <c r="B50" s="1"/>
      <c r="C50" s="1"/>
      <c r="D50" s="3"/>
      <c r="E50" s="3"/>
      <c r="F50" s="3"/>
      <c r="G50" s="2"/>
      <c r="H50" s="2"/>
      <c r="I50" s="2"/>
      <c r="J50" s="1"/>
      <c r="K50" s="1"/>
      <c r="L50" s="1"/>
      <c r="M50" s="1"/>
      <c r="N50" s="1"/>
      <c r="O50" s="1"/>
      <c r="P50" s="1"/>
      <c r="Q50" s="1"/>
      <c r="R50" s="1"/>
      <c r="S50" s="1"/>
      <c r="T50" s="1"/>
      <c r="U50" s="1"/>
      <c r="V50" s="1"/>
      <c r="W50" s="1"/>
      <c r="X50" s="1"/>
      <c r="Y50" s="1"/>
      <c r="Z50" s="1"/>
      <c r="AA50" s="1"/>
      <c r="AB50" s="1"/>
      <c r="AC50" s="1"/>
    </row>
    <row r="51" spans="1:30" ht="45" customHeight="1" x14ac:dyDescent="0.2">
      <c r="A51" s="46"/>
      <c r="B51" s="14"/>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30" ht="12.75" customHeight="1" x14ac:dyDescent="0.2">
      <c r="A52" s="31"/>
      <c r="B52" s="1"/>
      <c r="C52" s="1"/>
      <c r="D52" s="1"/>
      <c r="E52" s="1"/>
      <c r="F52" s="2"/>
      <c r="G52" s="1"/>
      <c r="H52" s="1"/>
      <c r="I52" s="1"/>
      <c r="J52" s="1"/>
      <c r="K52" s="1"/>
      <c r="L52" s="1"/>
      <c r="M52" s="1"/>
      <c r="N52" s="1"/>
      <c r="O52" s="1"/>
      <c r="P52" s="1"/>
      <c r="Q52" s="1"/>
      <c r="R52" s="1"/>
      <c r="S52" s="1"/>
      <c r="T52" s="1"/>
      <c r="U52" s="1"/>
      <c r="V52" s="1"/>
      <c r="W52" s="1"/>
      <c r="X52" s="1"/>
      <c r="Y52" s="1"/>
      <c r="Z52" s="1"/>
      <c r="AA52" s="1"/>
      <c r="AB52" s="1"/>
      <c r="AC52" s="1"/>
    </row>
    <row r="53" spans="1:30" ht="24.75" customHeight="1" x14ac:dyDescent="0.2">
      <c r="A53" s="159" t="s">
        <v>32</v>
      </c>
      <c r="B53" s="160"/>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30" ht="30" customHeight="1" x14ac:dyDescent="0.2">
      <c r="A54" s="161"/>
      <c r="B54" s="162"/>
      <c r="C54" s="1"/>
      <c r="D54" s="1"/>
      <c r="E54" s="1"/>
      <c r="F54" s="71"/>
      <c r="G54" s="1"/>
      <c r="H54" s="1"/>
      <c r="I54" s="1"/>
      <c r="J54" s="1"/>
      <c r="K54" s="1"/>
      <c r="L54" s="1"/>
      <c r="M54" s="1"/>
      <c r="N54" s="1"/>
      <c r="O54" s="1"/>
      <c r="P54" s="1"/>
      <c r="Q54" s="1"/>
      <c r="R54" s="1"/>
      <c r="S54" s="1"/>
      <c r="T54" s="1"/>
      <c r="U54" s="1"/>
      <c r="V54" s="1"/>
      <c r="W54" s="1"/>
      <c r="X54" s="1"/>
      <c r="Y54" s="1"/>
      <c r="Z54" s="1"/>
      <c r="AA54" s="1"/>
      <c r="AB54" s="1"/>
      <c r="AC54" s="1"/>
    </row>
    <row r="55" spans="1:30" ht="30" customHeight="1" x14ac:dyDescent="0.2">
      <c r="A55" s="163"/>
      <c r="B55" s="164"/>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30" ht="9.75" customHeight="1" x14ac:dyDescent="0.2">
      <c r="A56" s="3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30" ht="6.75" customHeight="1" thickBot="1" x14ac:dyDescent="0.3">
      <c r="A57" s="222"/>
      <c r="B57" s="222"/>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30" ht="25.5" customHeight="1" x14ac:dyDescent="0.2">
      <c r="A58" s="223" t="s">
        <v>136</v>
      </c>
      <c r="B58" s="224"/>
      <c r="C58" s="225"/>
      <c r="D58" s="1"/>
      <c r="E58" s="1"/>
      <c r="F58" s="1"/>
      <c r="G58" s="1"/>
      <c r="H58" s="1"/>
      <c r="I58" s="1"/>
      <c r="J58" s="1"/>
      <c r="K58" s="1"/>
      <c r="L58" s="1"/>
      <c r="M58" s="1"/>
      <c r="N58" s="1" t="s">
        <v>30</v>
      </c>
      <c r="O58" s="1"/>
      <c r="P58" s="1"/>
      <c r="Q58" s="1"/>
      <c r="R58" s="1"/>
      <c r="S58" s="1"/>
      <c r="T58" s="1"/>
      <c r="U58" s="1"/>
      <c r="V58" s="1"/>
      <c r="W58" s="1"/>
      <c r="X58" s="1"/>
      <c r="Y58" s="1"/>
      <c r="Z58" s="1"/>
      <c r="AA58" s="1"/>
      <c r="AB58" s="1"/>
      <c r="AC58" s="1"/>
    </row>
    <row r="59" spans="1:30" ht="18.75" customHeight="1" thickBot="1" x14ac:dyDescent="0.25">
      <c r="A59" s="226"/>
      <c r="B59" s="227"/>
      <c r="C59" s="228"/>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30" ht="18.75" customHeight="1" thickBot="1" x14ac:dyDescent="0.25">
      <c r="A60" s="229" t="s">
        <v>143</v>
      </c>
      <c r="B60" s="230"/>
      <c r="C60" s="231"/>
      <c r="D60" s="235" t="s">
        <v>139</v>
      </c>
      <c r="E60" s="236"/>
      <c r="F60" s="236"/>
      <c r="G60" s="236"/>
      <c r="H60" s="236"/>
      <c r="I60" s="236"/>
      <c r="J60" s="236"/>
      <c r="K60" s="237"/>
      <c r="L60" s="1"/>
      <c r="M60" s="1"/>
      <c r="N60" s="1"/>
      <c r="O60" s="1"/>
      <c r="P60" s="1"/>
      <c r="Q60" s="1"/>
      <c r="R60" s="1"/>
      <c r="S60" s="1"/>
      <c r="T60" s="1"/>
      <c r="U60" s="1"/>
      <c r="V60" s="1"/>
      <c r="W60" s="1"/>
      <c r="X60" s="1"/>
      <c r="Y60" s="1"/>
      <c r="Z60" s="1"/>
      <c r="AA60" s="1"/>
      <c r="AB60" s="1"/>
      <c r="AC60" s="1"/>
    </row>
    <row r="61" spans="1:30" ht="18.75" customHeight="1" thickBot="1" x14ac:dyDescent="0.25">
      <c r="A61" s="232"/>
      <c r="B61" s="233"/>
      <c r="C61" s="234"/>
      <c r="D61" s="238" t="s">
        <v>4</v>
      </c>
      <c r="E61" s="239"/>
      <c r="F61" s="240" t="s">
        <v>2</v>
      </c>
      <c r="G61" s="241"/>
      <c r="H61" s="242"/>
      <c r="I61" s="238" t="s">
        <v>1</v>
      </c>
      <c r="J61" s="239"/>
      <c r="K61" s="243"/>
      <c r="L61" s="1"/>
      <c r="M61" s="1"/>
      <c r="N61" s="1"/>
      <c r="O61" s="1"/>
      <c r="P61" s="1"/>
      <c r="Q61" s="1"/>
      <c r="R61" s="1"/>
      <c r="S61" s="1"/>
      <c r="T61" s="1"/>
      <c r="U61" s="1"/>
      <c r="V61" s="1"/>
      <c r="W61" s="1"/>
      <c r="X61" s="1"/>
      <c r="Y61" s="1"/>
      <c r="Z61" s="1"/>
      <c r="AA61" s="1"/>
      <c r="AB61" s="1"/>
      <c r="AC61" s="1"/>
    </row>
    <row r="62" spans="1:30" ht="42" customHeight="1" x14ac:dyDescent="0.2">
      <c r="A62" s="130" t="s">
        <v>3</v>
      </c>
      <c r="B62" s="49" t="s">
        <v>144</v>
      </c>
      <c r="C62" s="49" t="s">
        <v>140</v>
      </c>
      <c r="D62" s="23" t="s">
        <v>103</v>
      </c>
      <c r="E62" s="85" t="s">
        <v>25</v>
      </c>
      <c r="F62" s="40" t="s">
        <v>29</v>
      </c>
      <c r="G62" s="137" t="s">
        <v>102</v>
      </c>
      <c r="H62" s="138" t="s">
        <v>142</v>
      </c>
      <c r="I62" s="82" t="s">
        <v>29</v>
      </c>
      <c r="J62" s="39" t="s">
        <v>101</v>
      </c>
      <c r="K62" s="24" t="s">
        <v>142</v>
      </c>
      <c r="L62" s="1"/>
      <c r="M62" s="1"/>
      <c r="N62" s="1"/>
      <c r="O62" s="1"/>
      <c r="P62" s="1"/>
      <c r="Q62" s="1"/>
      <c r="R62" s="1"/>
      <c r="S62" s="1"/>
      <c r="T62" s="1"/>
      <c r="U62" s="1"/>
      <c r="V62" s="1"/>
      <c r="W62" s="1"/>
      <c r="X62" s="1"/>
      <c r="Y62" s="1"/>
      <c r="Z62" s="1"/>
      <c r="AA62" s="1"/>
      <c r="AB62" s="1"/>
      <c r="AC62" s="1"/>
      <c r="AD62" s="1"/>
    </row>
    <row r="63" spans="1:30" ht="21" customHeight="1" x14ac:dyDescent="0.25">
      <c r="A63" s="120" t="s">
        <v>138</v>
      </c>
      <c r="B63" s="108">
        <v>0</v>
      </c>
      <c r="C63" s="107" t="e">
        <f>B63*$C$21</f>
        <v>#DIV/0!</v>
      </c>
      <c r="D63" s="32" t="e">
        <f>($B$13/$B$43*B63)</f>
        <v>#DIV/0!</v>
      </c>
      <c r="E63" s="86" t="e">
        <f>B63-D63</f>
        <v>#DIV/0!</v>
      </c>
      <c r="F63" s="41" t="e">
        <f t="shared" ref="F63:F72" si="1">($B$43*C63)</f>
        <v>#DIV/0!</v>
      </c>
      <c r="G63" s="156" t="e">
        <f>($B$21*D63)</f>
        <v>#DIV/0!</v>
      </c>
      <c r="H63" s="33" t="e">
        <f>F63-G63</f>
        <v>#DIV/0!</v>
      </c>
      <c r="I63" s="141" t="e">
        <f>($B$43*C63)*12</f>
        <v>#DIV/0!</v>
      </c>
      <c r="J63" s="142" t="e">
        <f>G63*12</f>
        <v>#DIV/0!</v>
      </c>
      <c r="K63" s="143" t="e">
        <f>H63*12</f>
        <v>#DIV/0!</v>
      </c>
      <c r="L63" s="1"/>
      <c r="M63" s="2"/>
      <c r="N63" s="1"/>
      <c r="O63" s="1"/>
      <c r="P63" s="1"/>
      <c r="Q63" s="1"/>
      <c r="R63" s="1"/>
      <c r="S63" s="1"/>
      <c r="T63" s="1"/>
      <c r="U63" s="1"/>
      <c r="V63" s="1"/>
      <c r="W63" s="1"/>
      <c r="X63" s="1"/>
      <c r="Y63" s="1"/>
      <c r="Z63" s="1"/>
      <c r="AA63" s="1"/>
      <c r="AB63" s="1"/>
      <c r="AC63" s="1"/>
      <c r="AD63" s="1"/>
    </row>
    <row r="64" spans="1:30" ht="21" customHeight="1" x14ac:dyDescent="0.25">
      <c r="A64" s="120" t="s">
        <v>138</v>
      </c>
      <c r="B64" s="108">
        <v>0</v>
      </c>
      <c r="C64" s="107" t="e">
        <f t="shared" ref="C64:C72" si="2">B64*$C$21</f>
        <v>#DIV/0!</v>
      </c>
      <c r="D64" s="32" t="e">
        <f t="shared" ref="D64:D72" si="3">($B$13/$B$43*B64)</f>
        <v>#DIV/0!</v>
      </c>
      <c r="E64" s="86" t="e">
        <f t="shared" ref="E64:E72" si="4">B64-D64</f>
        <v>#DIV/0!</v>
      </c>
      <c r="F64" s="41" t="e">
        <f t="shared" si="1"/>
        <v>#DIV/0!</v>
      </c>
      <c r="G64" s="156" t="e">
        <f t="shared" ref="G64:G72" si="5">($B$21*D64)</f>
        <v>#DIV/0!</v>
      </c>
      <c r="H64" s="33" t="e">
        <f t="shared" ref="H64:H72" si="6">F64-G64</f>
        <v>#DIV/0!</v>
      </c>
      <c r="I64" s="141" t="e">
        <f t="shared" ref="I64:I72" si="7">($B$43*C64)*12</f>
        <v>#DIV/0!</v>
      </c>
      <c r="J64" s="142" t="e">
        <f t="shared" ref="J64:K72" si="8">G64*12</f>
        <v>#DIV/0!</v>
      </c>
      <c r="K64" s="143" t="e">
        <f t="shared" si="8"/>
        <v>#DIV/0!</v>
      </c>
      <c r="L64" s="1"/>
      <c r="M64" s="2"/>
      <c r="N64" s="1"/>
      <c r="O64" s="1"/>
      <c r="P64" s="1"/>
      <c r="Q64" s="1"/>
      <c r="R64" s="1"/>
      <c r="S64" s="1"/>
      <c r="T64" s="1"/>
      <c r="U64" s="1"/>
      <c r="V64" s="1"/>
      <c r="W64" s="1"/>
      <c r="X64" s="1"/>
      <c r="Y64" s="1"/>
      <c r="Z64" s="1"/>
      <c r="AA64" s="1"/>
      <c r="AB64" s="1"/>
      <c r="AC64" s="1"/>
      <c r="AD64" s="1"/>
    </row>
    <row r="65" spans="1:30" ht="21" customHeight="1" x14ac:dyDescent="0.25">
      <c r="A65" s="120" t="s">
        <v>138</v>
      </c>
      <c r="B65" s="108">
        <v>0</v>
      </c>
      <c r="C65" s="107" t="e">
        <f t="shared" si="2"/>
        <v>#DIV/0!</v>
      </c>
      <c r="D65" s="32" t="e">
        <f t="shared" si="3"/>
        <v>#DIV/0!</v>
      </c>
      <c r="E65" s="86" t="e">
        <f t="shared" si="4"/>
        <v>#DIV/0!</v>
      </c>
      <c r="F65" s="41" t="e">
        <f t="shared" si="1"/>
        <v>#DIV/0!</v>
      </c>
      <c r="G65" s="156" t="e">
        <f t="shared" si="5"/>
        <v>#DIV/0!</v>
      </c>
      <c r="H65" s="33" t="e">
        <f t="shared" si="6"/>
        <v>#DIV/0!</v>
      </c>
      <c r="I65" s="141" t="e">
        <f t="shared" si="7"/>
        <v>#DIV/0!</v>
      </c>
      <c r="J65" s="142" t="e">
        <f t="shared" si="8"/>
        <v>#DIV/0!</v>
      </c>
      <c r="K65" s="143" t="e">
        <f t="shared" si="8"/>
        <v>#DIV/0!</v>
      </c>
      <c r="L65" s="1"/>
      <c r="M65" s="1"/>
      <c r="N65" s="1"/>
      <c r="O65" s="1"/>
      <c r="P65" s="1"/>
      <c r="Q65" s="1"/>
      <c r="R65" s="1"/>
      <c r="S65" s="1"/>
      <c r="T65" s="1"/>
      <c r="U65" s="1"/>
      <c r="V65" s="1"/>
      <c r="W65" s="1"/>
      <c r="X65" s="1"/>
      <c r="Y65" s="1"/>
      <c r="Z65" s="1"/>
      <c r="AA65" s="1"/>
      <c r="AB65" s="1"/>
      <c r="AC65" s="1"/>
      <c r="AD65" s="1"/>
    </row>
    <row r="66" spans="1:30" ht="21" customHeight="1" x14ac:dyDescent="0.25">
      <c r="A66" s="120" t="s">
        <v>138</v>
      </c>
      <c r="B66" s="108">
        <v>0</v>
      </c>
      <c r="C66" s="107" t="e">
        <f t="shared" si="2"/>
        <v>#DIV/0!</v>
      </c>
      <c r="D66" s="32" t="e">
        <f t="shared" si="3"/>
        <v>#DIV/0!</v>
      </c>
      <c r="E66" s="86" t="e">
        <f t="shared" si="4"/>
        <v>#DIV/0!</v>
      </c>
      <c r="F66" s="41" t="e">
        <f t="shared" si="1"/>
        <v>#DIV/0!</v>
      </c>
      <c r="G66" s="156" t="e">
        <f t="shared" si="5"/>
        <v>#DIV/0!</v>
      </c>
      <c r="H66" s="33" t="e">
        <f t="shared" si="6"/>
        <v>#DIV/0!</v>
      </c>
      <c r="I66" s="141" t="e">
        <f t="shared" si="7"/>
        <v>#DIV/0!</v>
      </c>
      <c r="J66" s="142" t="e">
        <f t="shared" si="8"/>
        <v>#DIV/0!</v>
      </c>
      <c r="K66" s="143" t="e">
        <f t="shared" si="8"/>
        <v>#DIV/0!</v>
      </c>
      <c r="L66" s="1"/>
      <c r="M66" s="1"/>
      <c r="N66" s="1"/>
      <c r="O66" s="1"/>
      <c r="P66" s="1"/>
      <c r="Q66" s="1"/>
      <c r="R66" s="1"/>
      <c r="S66" s="1"/>
      <c r="T66" s="1"/>
      <c r="U66" s="1"/>
      <c r="V66" s="1"/>
      <c r="W66" s="1"/>
      <c r="X66" s="1"/>
      <c r="Y66" s="1"/>
      <c r="Z66" s="1"/>
      <c r="AA66" s="1"/>
      <c r="AB66" s="1"/>
      <c r="AC66" s="1"/>
      <c r="AD66" s="1"/>
    </row>
    <row r="67" spans="1:30" ht="21" customHeight="1" x14ac:dyDescent="0.25">
      <c r="A67" s="120" t="s">
        <v>138</v>
      </c>
      <c r="B67" s="108">
        <v>0</v>
      </c>
      <c r="C67" s="107" t="e">
        <f t="shared" si="2"/>
        <v>#DIV/0!</v>
      </c>
      <c r="D67" s="32" t="e">
        <f t="shared" si="3"/>
        <v>#DIV/0!</v>
      </c>
      <c r="E67" s="86" t="e">
        <f t="shared" si="4"/>
        <v>#DIV/0!</v>
      </c>
      <c r="F67" s="41" t="e">
        <f t="shared" si="1"/>
        <v>#DIV/0!</v>
      </c>
      <c r="G67" s="156" t="e">
        <f t="shared" si="5"/>
        <v>#DIV/0!</v>
      </c>
      <c r="H67" s="33" t="e">
        <f t="shared" si="6"/>
        <v>#DIV/0!</v>
      </c>
      <c r="I67" s="141" t="e">
        <f t="shared" si="7"/>
        <v>#DIV/0!</v>
      </c>
      <c r="J67" s="142" t="e">
        <f t="shared" si="8"/>
        <v>#DIV/0!</v>
      </c>
      <c r="K67" s="143" t="e">
        <f t="shared" si="8"/>
        <v>#DIV/0!</v>
      </c>
      <c r="L67" s="1"/>
      <c r="M67" s="1"/>
      <c r="N67" s="1"/>
      <c r="O67" s="1"/>
      <c r="P67" s="1"/>
      <c r="Q67" s="1"/>
      <c r="R67" s="1"/>
      <c r="S67" s="1"/>
      <c r="T67" s="1"/>
      <c r="U67" s="1"/>
      <c r="V67" s="1"/>
      <c r="W67" s="1"/>
      <c r="X67" s="1"/>
      <c r="Y67" s="1"/>
      <c r="Z67" s="1"/>
      <c r="AA67" s="1"/>
      <c r="AB67" s="1"/>
      <c r="AC67" s="1"/>
      <c r="AD67" s="1"/>
    </row>
    <row r="68" spans="1:30" ht="21" customHeight="1" x14ac:dyDescent="0.25">
      <c r="A68" s="120" t="s">
        <v>138</v>
      </c>
      <c r="B68" s="108">
        <v>0</v>
      </c>
      <c r="C68" s="107" t="e">
        <f t="shared" si="2"/>
        <v>#DIV/0!</v>
      </c>
      <c r="D68" s="32" t="e">
        <f t="shared" si="3"/>
        <v>#DIV/0!</v>
      </c>
      <c r="E68" s="86" t="e">
        <f t="shared" si="4"/>
        <v>#DIV/0!</v>
      </c>
      <c r="F68" s="41" t="e">
        <f t="shared" si="1"/>
        <v>#DIV/0!</v>
      </c>
      <c r="G68" s="156" t="e">
        <f t="shared" si="5"/>
        <v>#DIV/0!</v>
      </c>
      <c r="H68" s="33" t="e">
        <f t="shared" si="6"/>
        <v>#DIV/0!</v>
      </c>
      <c r="I68" s="141" t="e">
        <f t="shared" si="7"/>
        <v>#DIV/0!</v>
      </c>
      <c r="J68" s="142" t="e">
        <f t="shared" si="8"/>
        <v>#DIV/0!</v>
      </c>
      <c r="K68" s="143" t="e">
        <f t="shared" si="8"/>
        <v>#DIV/0!</v>
      </c>
      <c r="L68" s="1"/>
      <c r="M68" s="1"/>
      <c r="N68" s="1"/>
      <c r="O68" s="1"/>
      <c r="P68" s="1"/>
      <c r="Q68" s="1"/>
      <c r="R68" s="1"/>
      <c r="S68" s="1"/>
      <c r="T68" s="1"/>
      <c r="U68" s="1"/>
      <c r="V68" s="1"/>
      <c r="W68" s="1"/>
      <c r="X68" s="1"/>
      <c r="Y68" s="1"/>
      <c r="Z68" s="1"/>
      <c r="AA68" s="1"/>
      <c r="AB68" s="1"/>
      <c r="AC68" s="1"/>
      <c r="AD68" s="1"/>
    </row>
    <row r="69" spans="1:30" ht="21" customHeight="1" x14ac:dyDescent="0.25">
      <c r="A69" s="120" t="s">
        <v>138</v>
      </c>
      <c r="B69" s="108">
        <v>0</v>
      </c>
      <c r="C69" s="107" t="e">
        <f t="shared" si="2"/>
        <v>#DIV/0!</v>
      </c>
      <c r="D69" s="32" t="e">
        <f t="shared" si="3"/>
        <v>#DIV/0!</v>
      </c>
      <c r="E69" s="86" t="e">
        <f t="shared" si="4"/>
        <v>#DIV/0!</v>
      </c>
      <c r="F69" s="41" t="e">
        <f t="shared" si="1"/>
        <v>#DIV/0!</v>
      </c>
      <c r="G69" s="156" t="e">
        <f t="shared" si="5"/>
        <v>#DIV/0!</v>
      </c>
      <c r="H69" s="33" t="e">
        <f t="shared" si="6"/>
        <v>#DIV/0!</v>
      </c>
      <c r="I69" s="141" t="e">
        <f t="shared" si="7"/>
        <v>#DIV/0!</v>
      </c>
      <c r="J69" s="142" t="e">
        <f t="shared" si="8"/>
        <v>#DIV/0!</v>
      </c>
      <c r="K69" s="143" t="e">
        <f t="shared" si="8"/>
        <v>#DIV/0!</v>
      </c>
      <c r="L69" s="1"/>
      <c r="M69" s="1"/>
      <c r="N69" s="1" t="s">
        <v>145</v>
      </c>
      <c r="O69" s="1"/>
      <c r="P69" s="1"/>
      <c r="Q69" s="1"/>
      <c r="R69" s="1"/>
      <c r="S69" s="1"/>
      <c r="T69" s="1"/>
      <c r="U69" s="1"/>
      <c r="V69" s="1"/>
      <c r="W69" s="1"/>
      <c r="X69" s="1"/>
      <c r="Y69" s="1"/>
      <c r="Z69" s="1"/>
      <c r="AA69" s="1"/>
      <c r="AB69" s="1"/>
      <c r="AC69" s="1"/>
      <c r="AD69" s="1"/>
    </row>
    <row r="70" spans="1:30" ht="21" customHeight="1" x14ac:dyDescent="0.25">
      <c r="A70" s="120" t="s">
        <v>138</v>
      </c>
      <c r="B70" s="108">
        <v>0</v>
      </c>
      <c r="C70" s="107" t="e">
        <f t="shared" si="2"/>
        <v>#DIV/0!</v>
      </c>
      <c r="D70" s="32" t="e">
        <f t="shared" si="3"/>
        <v>#DIV/0!</v>
      </c>
      <c r="E70" s="86" t="e">
        <f t="shared" si="4"/>
        <v>#DIV/0!</v>
      </c>
      <c r="F70" s="41" t="e">
        <f t="shared" si="1"/>
        <v>#DIV/0!</v>
      </c>
      <c r="G70" s="156" t="e">
        <f t="shared" si="5"/>
        <v>#DIV/0!</v>
      </c>
      <c r="H70" s="33" t="e">
        <f t="shared" si="6"/>
        <v>#DIV/0!</v>
      </c>
      <c r="I70" s="141" t="e">
        <f t="shared" si="7"/>
        <v>#DIV/0!</v>
      </c>
      <c r="J70" s="142" t="e">
        <f t="shared" si="8"/>
        <v>#DIV/0!</v>
      </c>
      <c r="K70" s="143" t="e">
        <f t="shared" si="8"/>
        <v>#DIV/0!</v>
      </c>
      <c r="L70" s="1"/>
      <c r="M70" s="1"/>
      <c r="N70" s="1"/>
      <c r="O70" s="1"/>
      <c r="P70" s="1"/>
      <c r="Q70" s="1"/>
      <c r="R70" s="1"/>
      <c r="S70" s="1"/>
      <c r="T70" s="1"/>
      <c r="U70" s="1"/>
      <c r="V70" s="1"/>
      <c r="W70" s="1"/>
      <c r="X70" s="1"/>
      <c r="Y70" s="1"/>
      <c r="Z70" s="1"/>
      <c r="AA70" s="1"/>
      <c r="AB70" s="1"/>
      <c r="AC70" s="1"/>
      <c r="AD70" s="1"/>
    </row>
    <row r="71" spans="1:30" ht="21" customHeight="1" x14ac:dyDescent="0.25">
      <c r="A71" s="120" t="s">
        <v>138</v>
      </c>
      <c r="B71" s="108">
        <v>0</v>
      </c>
      <c r="C71" s="107" t="e">
        <f t="shared" si="2"/>
        <v>#DIV/0!</v>
      </c>
      <c r="D71" s="32" t="e">
        <f t="shared" si="3"/>
        <v>#DIV/0!</v>
      </c>
      <c r="E71" s="86" t="e">
        <f t="shared" si="4"/>
        <v>#DIV/0!</v>
      </c>
      <c r="F71" s="41" t="e">
        <f t="shared" si="1"/>
        <v>#DIV/0!</v>
      </c>
      <c r="G71" s="156" t="e">
        <f t="shared" si="5"/>
        <v>#DIV/0!</v>
      </c>
      <c r="H71" s="33" t="e">
        <f t="shared" si="6"/>
        <v>#DIV/0!</v>
      </c>
      <c r="I71" s="141" t="e">
        <f t="shared" si="7"/>
        <v>#DIV/0!</v>
      </c>
      <c r="J71" s="142" t="e">
        <f t="shared" si="8"/>
        <v>#DIV/0!</v>
      </c>
      <c r="K71" s="143" t="e">
        <f t="shared" si="8"/>
        <v>#DIV/0!</v>
      </c>
      <c r="L71" s="1"/>
      <c r="M71" s="1" t="s">
        <v>145</v>
      </c>
      <c r="N71" s="1"/>
      <c r="O71" s="1"/>
      <c r="P71" s="1"/>
      <c r="Q71" s="1"/>
      <c r="R71" s="1"/>
      <c r="S71" s="1"/>
      <c r="T71" s="1"/>
      <c r="U71" s="1"/>
      <c r="V71" s="1"/>
      <c r="W71" s="1"/>
      <c r="X71" s="1"/>
      <c r="Y71" s="1"/>
      <c r="Z71" s="1"/>
      <c r="AA71" s="1"/>
      <c r="AB71" s="1"/>
      <c r="AC71" s="1"/>
      <c r="AD71" s="1"/>
    </row>
    <row r="72" spans="1:30" ht="18" customHeight="1" x14ac:dyDescent="0.25">
      <c r="A72" s="120" t="s">
        <v>138</v>
      </c>
      <c r="B72" s="109">
        <v>0</v>
      </c>
      <c r="C72" s="107" t="e">
        <f t="shared" si="2"/>
        <v>#DIV/0!</v>
      </c>
      <c r="D72" s="32" t="e">
        <f t="shared" si="3"/>
        <v>#DIV/0!</v>
      </c>
      <c r="E72" s="86" t="e">
        <f t="shared" si="4"/>
        <v>#DIV/0!</v>
      </c>
      <c r="F72" s="41" t="e">
        <f t="shared" si="1"/>
        <v>#DIV/0!</v>
      </c>
      <c r="G72" s="156" t="e">
        <f t="shared" si="5"/>
        <v>#DIV/0!</v>
      </c>
      <c r="H72" s="33" t="e">
        <f t="shared" si="6"/>
        <v>#DIV/0!</v>
      </c>
      <c r="I72" s="141" t="e">
        <f t="shared" si="7"/>
        <v>#DIV/0!</v>
      </c>
      <c r="J72" s="142" t="e">
        <f t="shared" si="8"/>
        <v>#DIV/0!</v>
      </c>
      <c r="K72" s="143" t="e">
        <f t="shared" si="8"/>
        <v>#DIV/0!</v>
      </c>
      <c r="L72" s="1"/>
      <c r="M72" s="1"/>
      <c r="N72" s="1"/>
      <c r="O72" s="1"/>
      <c r="P72" s="1"/>
      <c r="Q72" s="1"/>
      <c r="R72" s="1"/>
      <c r="S72" s="1"/>
      <c r="T72" s="1"/>
      <c r="U72" s="1"/>
      <c r="V72" s="1"/>
      <c r="W72" s="1"/>
      <c r="X72" s="1"/>
      <c r="Y72" s="1"/>
      <c r="Z72" s="1"/>
      <c r="AA72" s="1"/>
      <c r="AB72" s="1"/>
      <c r="AC72" s="1"/>
      <c r="AD72" s="1"/>
    </row>
    <row r="73" spans="1:30" ht="26.25" customHeight="1" thickBot="1" x14ac:dyDescent="0.25">
      <c r="A73" s="131" t="s">
        <v>28</v>
      </c>
      <c r="B73" s="136">
        <f>SUM(B63:B72)</f>
        <v>0</v>
      </c>
      <c r="C73" s="132" t="e">
        <f t="shared" ref="C73:K73" si="9">SUM(C63:C72)</f>
        <v>#DIV/0!</v>
      </c>
      <c r="D73" s="34" t="e">
        <f t="shared" si="9"/>
        <v>#DIV/0!</v>
      </c>
      <c r="E73" s="87" t="e">
        <f t="shared" si="9"/>
        <v>#DIV/0!</v>
      </c>
      <c r="F73" s="42" t="e">
        <f>SUM(F63:F72)</f>
        <v>#DIV/0!</v>
      </c>
      <c r="G73" s="37" t="e">
        <f t="shared" si="9"/>
        <v>#DIV/0!</v>
      </c>
      <c r="H73" s="35" t="e">
        <f t="shared" si="9"/>
        <v>#DIV/0!</v>
      </c>
      <c r="I73" s="84" t="e">
        <f>SUM(I63:I72)</f>
        <v>#DIV/0!</v>
      </c>
      <c r="J73" s="38" t="e">
        <f t="shared" si="9"/>
        <v>#DIV/0!</v>
      </c>
      <c r="K73" s="35" t="e">
        <f t="shared" si="9"/>
        <v>#DIV/0!</v>
      </c>
      <c r="L73" s="1"/>
      <c r="M73" s="1"/>
      <c r="N73" s="1"/>
      <c r="O73" s="1"/>
      <c r="P73" s="1"/>
      <c r="Q73" s="1"/>
      <c r="R73" s="1"/>
      <c r="S73" s="1"/>
      <c r="T73" s="1"/>
      <c r="U73" s="1"/>
      <c r="V73" s="1"/>
      <c r="W73" s="1"/>
      <c r="X73" s="1"/>
      <c r="Y73" s="1"/>
      <c r="Z73" s="1"/>
      <c r="AA73" s="1"/>
      <c r="AB73" s="1"/>
      <c r="AC73" s="1"/>
      <c r="AD73" s="1"/>
    </row>
    <row r="74" spans="1:30"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21" customHeight="1" thickBo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8" customHeight="1" thickBot="1" x14ac:dyDescent="0.3">
      <c r="A76" s="179" t="s">
        <v>107</v>
      </c>
      <c r="B76" s="180"/>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30" ht="18" customHeight="1" thickBot="1" x14ac:dyDescent="0.3">
      <c r="A77" s="8"/>
      <c r="B77" s="7"/>
      <c r="C77" s="45"/>
      <c r="D77" s="1"/>
      <c r="E77" s="1"/>
      <c r="F77" s="1"/>
      <c r="G77" s="1"/>
      <c r="H77" s="1"/>
      <c r="I77" s="1"/>
      <c r="J77" s="1"/>
      <c r="K77" s="1"/>
      <c r="L77" s="1"/>
      <c r="M77" s="1"/>
      <c r="N77" s="1"/>
      <c r="O77" s="1"/>
      <c r="P77" s="1"/>
      <c r="Q77" s="1"/>
      <c r="R77" s="1"/>
      <c r="S77" s="1"/>
      <c r="T77" s="1"/>
      <c r="U77" s="1"/>
      <c r="V77" s="1"/>
      <c r="W77" s="1"/>
      <c r="X77" s="1"/>
      <c r="Y77" s="1"/>
      <c r="Z77" s="1"/>
      <c r="AA77" s="1"/>
      <c r="AB77" s="1"/>
    </row>
    <row r="78" spans="1:30" s="1" customFormat="1" ht="18" customHeight="1" x14ac:dyDescent="0.25">
      <c r="A78" s="6" t="s">
        <v>108</v>
      </c>
      <c r="B78" s="91">
        <f>B19</f>
        <v>0</v>
      </c>
      <c r="E78" s="95" t="s">
        <v>157</v>
      </c>
      <c r="F78" s="93"/>
      <c r="G78" s="93"/>
      <c r="H78" s="93"/>
      <c r="I78" s="93"/>
      <c r="J78" s="93"/>
      <c r="K78" s="93"/>
      <c r="L78" s="93"/>
      <c r="M78" s="93"/>
      <c r="N78" s="93"/>
      <c r="O78" s="93"/>
      <c r="P78" s="94"/>
    </row>
    <row r="79" spans="1:30" s="1" customFormat="1" ht="18" customHeight="1" thickBot="1" x14ac:dyDescent="0.25">
      <c r="A79" s="6"/>
      <c r="B79" s="29"/>
      <c r="E79" s="96" t="s">
        <v>129</v>
      </c>
      <c r="F79" s="97"/>
      <c r="G79" s="97"/>
      <c r="H79" s="97"/>
      <c r="I79" s="97"/>
      <c r="J79" s="97"/>
      <c r="K79" s="97"/>
      <c r="L79" s="97"/>
      <c r="M79" s="97"/>
      <c r="N79" s="97"/>
      <c r="O79" s="97"/>
      <c r="P79" s="98"/>
    </row>
    <row r="80" spans="1:30" s="1" customFormat="1" ht="18" customHeight="1" x14ac:dyDescent="0.2">
      <c r="A80" s="6" t="s">
        <v>109</v>
      </c>
      <c r="B80" s="30">
        <f>B21</f>
        <v>0</v>
      </c>
      <c r="E80" s="220" t="str">
        <f>A63</f>
        <v>Enter Grant Identifier</v>
      </c>
      <c r="F80" s="221"/>
      <c r="G80" s="218" t="str">
        <f>A64</f>
        <v>Enter Grant Identifier</v>
      </c>
      <c r="H80" s="219"/>
      <c r="I80" s="220" t="str">
        <f>A65</f>
        <v>Enter Grant Identifier</v>
      </c>
      <c r="J80" s="221"/>
      <c r="K80" s="218" t="str">
        <f>A66</f>
        <v>Enter Grant Identifier</v>
      </c>
      <c r="L80" s="219"/>
      <c r="M80" s="220" t="str">
        <f>A67</f>
        <v>Enter Grant Identifier</v>
      </c>
      <c r="N80" s="221"/>
      <c r="O80" s="218" t="str">
        <f>A68</f>
        <v>Enter Grant Identifier</v>
      </c>
      <c r="P80" s="219"/>
      <c r="Q80" s="220" t="str">
        <f>A69</f>
        <v>Enter Grant Identifier</v>
      </c>
      <c r="R80" s="221"/>
      <c r="S80" s="218" t="str">
        <f>A70</f>
        <v>Enter Grant Identifier</v>
      </c>
      <c r="T80" s="219"/>
      <c r="U80" s="220" t="str">
        <f>A71</f>
        <v>Enter Grant Identifier</v>
      </c>
      <c r="V80" s="221"/>
      <c r="W80" s="218" t="str">
        <f>A72</f>
        <v>Enter Grant Identifier</v>
      </c>
      <c r="X80" s="219"/>
    </row>
    <row r="81" spans="1:209" s="1" customFormat="1" ht="18" customHeight="1" x14ac:dyDescent="0.2">
      <c r="A81" s="74" t="s">
        <v>114</v>
      </c>
      <c r="B81" s="73"/>
      <c r="E81" s="101" t="s">
        <v>125</v>
      </c>
      <c r="F81" s="102" t="s">
        <v>126</v>
      </c>
      <c r="G81" s="100" t="s">
        <v>125</v>
      </c>
      <c r="H81" s="99" t="s">
        <v>126</v>
      </c>
      <c r="I81" s="101" t="s">
        <v>125</v>
      </c>
      <c r="J81" s="102" t="s">
        <v>126</v>
      </c>
      <c r="K81" s="100" t="s">
        <v>125</v>
      </c>
      <c r="L81" s="99" t="s">
        <v>126</v>
      </c>
      <c r="M81" s="101" t="s">
        <v>125</v>
      </c>
      <c r="N81" s="102" t="s">
        <v>126</v>
      </c>
      <c r="O81" s="100" t="s">
        <v>125</v>
      </c>
      <c r="P81" s="99" t="s">
        <v>126</v>
      </c>
      <c r="Q81" s="101" t="s">
        <v>125</v>
      </c>
      <c r="R81" s="102" t="s">
        <v>126</v>
      </c>
      <c r="S81" s="100" t="s">
        <v>125</v>
      </c>
      <c r="T81" s="99" t="s">
        <v>126</v>
      </c>
      <c r="U81" s="101" t="s">
        <v>125</v>
      </c>
      <c r="V81" s="102" t="s">
        <v>126</v>
      </c>
      <c r="W81" s="100" t="s">
        <v>125</v>
      </c>
      <c r="X81" s="99" t="s">
        <v>126</v>
      </c>
    </row>
    <row r="82" spans="1:209" s="1" customFormat="1" ht="18" customHeight="1" x14ac:dyDescent="0.2">
      <c r="A82" s="75" t="s">
        <v>29</v>
      </c>
      <c r="B82" s="90">
        <f t="shared" ref="B82:B88" si="10">B23</f>
        <v>0</v>
      </c>
      <c r="D82" s="88" t="str">
        <f>A82</f>
        <v>Salary</v>
      </c>
      <c r="E82" s="145" t="e">
        <f>B82*$D$63</f>
        <v>#DIV/0!</v>
      </c>
      <c r="F82" s="146" t="e">
        <f>B82*$E$63</f>
        <v>#DIV/0!</v>
      </c>
      <c r="G82" s="147" t="e">
        <f>$B82*$D$64</f>
        <v>#DIV/0!</v>
      </c>
      <c r="H82" s="148" t="e">
        <f>$B82*$E$64</f>
        <v>#DIV/0!</v>
      </c>
      <c r="I82" s="145" t="e">
        <f>B82*$D$65</f>
        <v>#DIV/0!</v>
      </c>
      <c r="J82" s="146" t="e">
        <f>B82*$E$65</f>
        <v>#DIV/0!</v>
      </c>
      <c r="K82" s="147" t="e">
        <f>B82*$D$66</f>
        <v>#DIV/0!</v>
      </c>
      <c r="L82" s="148" t="e">
        <f>B82*$E$66</f>
        <v>#DIV/0!</v>
      </c>
      <c r="M82" s="145" t="e">
        <f>B82*$D$67</f>
        <v>#DIV/0!</v>
      </c>
      <c r="N82" s="146" t="e">
        <f>B82*$E$67</f>
        <v>#DIV/0!</v>
      </c>
      <c r="O82" s="147" t="e">
        <f>B82*$D$68</f>
        <v>#DIV/0!</v>
      </c>
      <c r="P82" s="148" t="e">
        <f>B82*$E$68</f>
        <v>#DIV/0!</v>
      </c>
      <c r="Q82" s="145" t="e">
        <f>B82*$D$69</f>
        <v>#DIV/0!</v>
      </c>
      <c r="R82" s="146" t="e">
        <f>B82*$E$69</f>
        <v>#DIV/0!</v>
      </c>
      <c r="S82" s="147" t="e">
        <f>B82*$D$70</f>
        <v>#DIV/0!</v>
      </c>
      <c r="T82" s="148" t="e">
        <f>B82*$E$70</f>
        <v>#DIV/0!</v>
      </c>
      <c r="U82" s="145" t="e">
        <f>B82*$D$71</f>
        <v>#DIV/0!</v>
      </c>
      <c r="V82" s="146" t="e">
        <f>B82*$E$71</f>
        <v>#DIV/0!</v>
      </c>
      <c r="W82" s="147" t="e">
        <f>B82*$D$72</f>
        <v>#DIV/0!</v>
      </c>
      <c r="X82" s="148" t="e">
        <f>B82*$E$72</f>
        <v>#DIV/0!</v>
      </c>
      <c r="Z82" s="2"/>
    </row>
    <row r="83" spans="1:209" s="1" customFormat="1" ht="18" customHeight="1" x14ac:dyDescent="0.2">
      <c r="A83" s="75" t="s">
        <v>94</v>
      </c>
      <c r="B83" s="92">
        <f t="shared" si="10"/>
        <v>0</v>
      </c>
      <c r="D83" s="88" t="str">
        <f t="shared" ref="D83:D88" si="11">A83</f>
        <v>Vacation</v>
      </c>
      <c r="E83" s="145" t="e">
        <f t="shared" ref="E83:E89" si="12">B83*$D$63</f>
        <v>#DIV/0!</v>
      </c>
      <c r="F83" s="146" t="e">
        <f t="shared" ref="F83:F89" si="13">B83*$E$63</f>
        <v>#DIV/0!</v>
      </c>
      <c r="G83" s="147" t="e">
        <f t="shared" ref="G83:G89" si="14">$B83*$D$64</f>
        <v>#DIV/0!</v>
      </c>
      <c r="H83" s="148" t="e">
        <f t="shared" ref="H83:H89" si="15">$B83*$E$64</f>
        <v>#DIV/0!</v>
      </c>
      <c r="I83" s="145" t="e">
        <f t="shared" ref="I83:I89" si="16">B83*$D$65</f>
        <v>#DIV/0!</v>
      </c>
      <c r="J83" s="146" t="e">
        <f t="shared" ref="J83:J89" si="17">B83*$E$65</f>
        <v>#DIV/0!</v>
      </c>
      <c r="K83" s="147" t="e">
        <f t="shared" ref="K83:K89" si="18">B83*$D$66</f>
        <v>#DIV/0!</v>
      </c>
      <c r="L83" s="148" t="e">
        <f t="shared" ref="L83:L89" si="19">B83*$E$66</f>
        <v>#DIV/0!</v>
      </c>
      <c r="M83" s="145" t="e">
        <f t="shared" ref="M83:M89" si="20">B83*$D$67</f>
        <v>#DIV/0!</v>
      </c>
      <c r="N83" s="146" t="e">
        <f t="shared" ref="N83:N89" si="21">B83*$E$67</f>
        <v>#DIV/0!</v>
      </c>
      <c r="O83" s="147" t="e">
        <f t="shared" ref="O83:O89" si="22">B83*$D$68</f>
        <v>#DIV/0!</v>
      </c>
      <c r="P83" s="148" t="e">
        <f t="shared" ref="P83:P89" si="23">B83*$E$68</f>
        <v>#DIV/0!</v>
      </c>
      <c r="Q83" s="145" t="e">
        <f t="shared" ref="Q83:Q89" si="24">B83*$D$69</f>
        <v>#DIV/0!</v>
      </c>
      <c r="R83" s="146" t="e">
        <f t="shared" ref="R83:R89" si="25">B83*$E$69</f>
        <v>#DIV/0!</v>
      </c>
      <c r="S83" s="147" t="e">
        <f t="shared" ref="S83:S89" si="26">B83*$D$70</f>
        <v>#DIV/0!</v>
      </c>
      <c r="T83" s="148" t="e">
        <f t="shared" ref="T83:T89" si="27">B83*$E$70</f>
        <v>#DIV/0!</v>
      </c>
      <c r="U83" s="145" t="e">
        <f t="shared" ref="U83:U89" si="28">B83*$D$71</f>
        <v>#DIV/0!</v>
      </c>
      <c r="V83" s="146" t="e">
        <f t="shared" ref="V83:V89" si="29">B83*$E$71</f>
        <v>#DIV/0!</v>
      </c>
      <c r="W83" s="147" t="e">
        <f t="shared" ref="W83:W89" si="30">B83*$D$72</f>
        <v>#DIV/0!</v>
      </c>
      <c r="X83" s="148" t="e">
        <f t="shared" ref="X83:X89" si="31">B83*$E$72</f>
        <v>#DIV/0!</v>
      </c>
    </row>
    <row r="84" spans="1:209" s="1" customFormat="1" ht="18" customHeight="1" x14ac:dyDescent="0.2">
      <c r="A84" s="75" t="s">
        <v>66</v>
      </c>
      <c r="B84" s="92">
        <f t="shared" si="10"/>
        <v>0</v>
      </c>
      <c r="D84" s="88" t="str">
        <f t="shared" si="11"/>
        <v>Holiday</v>
      </c>
      <c r="E84" s="145" t="e">
        <f t="shared" si="12"/>
        <v>#DIV/0!</v>
      </c>
      <c r="F84" s="146" t="e">
        <f t="shared" si="13"/>
        <v>#DIV/0!</v>
      </c>
      <c r="G84" s="147" t="e">
        <f t="shared" si="14"/>
        <v>#DIV/0!</v>
      </c>
      <c r="H84" s="148" t="e">
        <f t="shared" si="15"/>
        <v>#DIV/0!</v>
      </c>
      <c r="I84" s="145" t="e">
        <f t="shared" si="16"/>
        <v>#DIV/0!</v>
      </c>
      <c r="J84" s="146" t="e">
        <f t="shared" si="17"/>
        <v>#DIV/0!</v>
      </c>
      <c r="K84" s="147" t="e">
        <f t="shared" si="18"/>
        <v>#DIV/0!</v>
      </c>
      <c r="L84" s="148" t="e">
        <f t="shared" si="19"/>
        <v>#DIV/0!</v>
      </c>
      <c r="M84" s="145" t="e">
        <f t="shared" si="20"/>
        <v>#DIV/0!</v>
      </c>
      <c r="N84" s="146" t="e">
        <f t="shared" si="21"/>
        <v>#DIV/0!</v>
      </c>
      <c r="O84" s="147" t="e">
        <f t="shared" si="22"/>
        <v>#DIV/0!</v>
      </c>
      <c r="P84" s="148" t="e">
        <f t="shared" si="23"/>
        <v>#DIV/0!</v>
      </c>
      <c r="Q84" s="145" t="e">
        <f t="shared" si="24"/>
        <v>#DIV/0!</v>
      </c>
      <c r="R84" s="146" t="e">
        <f t="shared" si="25"/>
        <v>#DIV/0!</v>
      </c>
      <c r="S84" s="147" t="e">
        <f t="shared" si="26"/>
        <v>#DIV/0!</v>
      </c>
      <c r="T84" s="148" t="e">
        <f t="shared" si="27"/>
        <v>#DIV/0!</v>
      </c>
      <c r="U84" s="145" t="e">
        <f t="shared" si="28"/>
        <v>#DIV/0!</v>
      </c>
      <c r="V84" s="146" t="e">
        <f t="shared" si="29"/>
        <v>#DIV/0!</v>
      </c>
      <c r="W84" s="147" t="e">
        <f t="shared" si="30"/>
        <v>#DIV/0!</v>
      </c>
      <c r="X84" s="148" t="e">
        <f t="shared" si="31"/>
        <v>#DIV/0!</v>
      </c>
    </row>
    <row r="85" spans="1:209" s="1" customFormat="1" ht="18" customHeight="1" x14ac:dyDescent="0.2">
      <c r="A85" s="75" t="s">
        <v>88</v>
      </c>
      <c r="B85" s="92">
        <f t="shared" si="10"/>
        <v>0</v>
      </c>
      <c r="D85" s="88" t="str">
        <f t="shared" si="11"/>
        <v>Sick</v>
      </c>
      <c r="E85" s="145" t="e">
        <f t="shared" si="12"/>
        <v>#DIV/0!</v>
      </c>
      <c r="F85" s="146" t="e">
        <f t="shared" si="13"/>
        <v>#DIV/0!</v>
      </c>
      <c r="G85" s="147" t="e">
        <f t="shared" si="14"/>
        <v>#DIV/0!</v>
      </c>
      <c r="H85" s="148" t="e">
        <f t="shared" si="15"/>
        <v>#DIV/0!</v>
      </c>
      <c r="I85" s="145" t="e">
        <f t="shared" si="16"/>
        <v>#DIV/0!</v>
      </c>
      <c r="J85" s="146" t="e">
        <f t="shared" si="17"/>
        <v>#DIV/0!</v>
      </c>
      <c r="K85" s="147" t="e">
        <f t="shared" si="18"/>
        <v>#DIV/0!</v>
      </c>
      <c r="L85" s="148" t="e">
        <f t="shared" si="19"/>
        <v>#DIV/0!</v>
      </c>
      <c r="M85" s="145" t="e">
        <f t="shared" si="20"/>
        <v>#DIV/0!</v>
      </c>
      <c r="N85" s="146" t="e">
        <f t="shared" si="21"/>
        <v>#DIV/0!</v>
      </c>
      <c r="O85" s="147" t="e">
        <f t="shared" si="22"/>
        <v>#DIV/0!</v>
      </c>
      <c r="P85" s="148" t="e">
        <f t="shared" si="23"/>
        <v>#DIV/0!</v>
      </c>
      <c r="Q85" s="145" t="e">
        <f t="shared" si="24"/>
        <v>#DIV/0!</v>
      </c>
      <c r="R85" s="146" t="e">
        <f t="shared" si="25"/>
        <v>#DIV/0!</v>
      </c>
      <c r="S85" s="147" t="e">
        <f t="shared" si="26"/>
        <v>#DIV/0!</v>
      </c>
      <c r="T85" s="148" t="e">
        <f t="shared" si="27"/>
        <v>#DIV/0!</v>
      </c>
      <c r="U85" s="145" t="e">
        <f t="shared" si="28"/>
        <v>#DIV/0!</v>
      </c>
      <c r="V85" s="146" t="e">
        <f t="shared" si="29"/>
        <v>#DIV/0!</v>
      </c>
      <c r="W85" s="147" t="e">
        <f t="shared" si="30"/>
        <v>#DIV/0!</v>
      </c>
      <c r="X85" s="148" t="e">
        <f t="shared" si="31"/>
        <v>#DIV/0!</v>
      </c>
    </row>
    <row r="86" spans="1:209" s="1" customFormat="1" ht="18" customHeight="1" x14ac:dyDescent="0.2">
      <c r="A86" s="75" t="s">
        <v>115</v>
      </c>
      <c r="B86" s="92">
        <f t="shared" si="10"/>
        <v>0</v>
      </c>
      <c r="D86" s="88" t="str">
        <f t="shared" si="11"/>
        <v>Other Base Component 1</v>
      </c>
      <c r="E86" s="145" t="e">
        <f t="shared" si="12"/>
        <v>#DIV/0!</v>
      </c>
      <c r="F86" s="146" t="e">
        <f t="shared" si="13"/>
        <v>#DIV/0!</v>
      </c>
      <c r="G86" s="147" t="e">
        <f t="shared" si="14"/>
        <v>#DIV/0!</v>
      </c>
      <c r="H86" s="148" t="e">
        <f t="shared" si="15"/>
        <v>#DIV/0!</v>
      </c>
      <c r="I86" s="145" t="e">
        <f t="shared" si="16"/>
        <v>#DIV/0!</v>
      </c>
      <c r="J86" s="146" t="e">
        <f t="shared" si="17"/>
        <v>#DIV/0!</v>
      </c>
      <c r="K86" s="147" t="e">
        <f t="shared" si="18"/>
        <v>#DIV/0!</v>
      </c>
      <c r="L86" s="148" t="e">
        <f t="shared" si="19"/>
        <v>#DIV/0!</v>
      </c>
      <c r="M86" s="145" t="e">
        <f t="shared" si="20"/>
        <v>#DIV/0!</v>
      </c>
      <c r="N86" s="146" t="e">
        <f t="shared" si="21"/>
        <v>#DIV/0!</v>
      </c>
      <c r="O86" s="147" t="e">
        <f t="shared" si="22"/>
        <v>#DIV/0!</v>
      </c>
      <c r="P86" s="148" t="e">
        <f t="shared" si="23"/>
        <v>#DIV/0!</v>
      </c>
      <c r="Q86" s="145" t="e">
        <f t="shared" si="24"/>
        <v>#DIV/0!</v>
      </c>
      <c r="R86" s="146" t="e">
        <f t="shared" si="25"/>
        <v>#DIV/0!</v>
      </c>
      <c r="S86" s="147" t="e">
        <f t="shared" si="26"/>
        <v>#DIV/0!</v>
      </c>
      <c r="T86" s="148" t="e">
        <f t="shared" si="27"/>
        <v>#DIV/0!</v>
      </c>
      <c r="U86" s="145" t="e">
        <f t="shared" si="28"/>
        <v>#DIV/0!</v>
      </c>
      <c r="V86" s="146" t="e">
        <f t="shared" si="29"/>
        <v>#DIV/0!</v>
      </c>
      <c r="W86" s="147" t="e">
        <f t="shared" si="30"/>
        <v>#DIV/0!</v>
      </c>
      <c r="X86" s="148" t="e">
        <f t="shared" si="31"/>
        <v>#DIV/0!</v>
      </c>
    </row>
    <row r="87" spans="1:209" s="1" customFormat="1" ht="18" customHeight="1" x14ac:dyDescent="0.2">
      <c r="A87" s="75" t="s">
        <v>116</v>
      </c>
      <c r="B87" s="92">
        <f t="shared" si="10"/>
        <v>0</v>
      </c>
      <c r="D87" s="88" t="str">
        <f t="shared" si="11"/>
        <v>Other Base Component 2</v>
      </c>
      <c r="E87" s="145" t="e">
        <f t="shared" si="12"/>
        <v>#DIV/0!</v>
      </c>
      <c r="F87" s="146" t="e">
        <f t="shared" si="13"/>
        <v>#DIV/0!</v>
      </c>
      <c r="G87" s="147" t="e">
        <f t="shared" si="14"/>
        <v>#DIV/0!</v>
      </c>
      <c r="H87" s="148" t="e">
        <f t="shared" si="15"/>
        <v>#DIV/0!</v>
      </c>
      <c r="I87" s="145" t="e">
        <f t="shared" si="16"/>
        <v>#DIV/0!</v>
      </c>
      <c r="J87" s="146" t="e">
        <f t="shared" si="17"/>
        <v>#DIV/0!</v>
      </c>
      <c r="K87" s="147" t="e">
        <f t="shared" si="18"/>
        <v>#DIV/0!</v>
      </c>
      <c r="L87" s="148" t="e">
        <f t="shared" si="19"/>
        <v>#DIV/0!</v>
      </c>
      <c r="M87" s="145" t="e">
        <f t="shared" si="20"/>
        <v>#DIV/0!</v>
      </c>
      <c r="N87" s="146" t="e">
        <f t="shared" si="21"/>
        <v>#DIV/0!</v>
      </c>
      <c r="O87" s="147" t="e">
        <f t="shared" si="22"/>
        <v>#DIV/0!</v>
      </c>
      <c r="P87" s="148" t="e">
        <f t="shared" si="23"/>
        <v>#DIV/0!</v>
      </c>
      <c r="Q87" s="145" t="e">
        <f t="shared" si="24"/>
        <v>#DIV/0!</v>
      </c>
      <c r="R87" s="146" t="e">
        <f t="shared" si="25"/>
        <v>#DIV/0!</v>
      </c>
      <c r="S87" s="147" t="e">
        <f t="shared" si="26"/>
        <v>#DIV/0!</v>
      </c>
      <c r="T87" s="148" t="e">
        <f t="shared" si="27"/>
        <v>#DIV/0!</v>
      </c>
      <c r="U87" s="145" t="e">
        <f t="shared" si="28"/>
        <v>#DIV/0!</v>
      </c>
      <c r="V87" s="146" t="e">
        <f t="shared" si="29"/>
        <v>#DIV/0!</v>
      </c>
      <c r="W87" s="147" t="e">
        <f t="shared" si="30"/>
        <v>#DIV/0!</v>
      </c>
      <c r="X87" s="148" t="e">
        <f t="shared" si="31"/>
        <v>#DIV/0!</v>
      </c>
    </row>
    <row r="88" spans="1:209" s="1" customFormat="1" ht="18" customHeight="1" x14ac:dyDescent="0.2">
      <c r="A88" s="75" t="s">
        <v>117</v>
      </c>
      <c r="B88" s="92">
        <f t="shared" si="10"/>
        <v>0</v>
      </c>
      <c r="D88" s="88" t="str">
        <f t="shared" si="11"/>
        <v>Other Base Component 3</v>
      </c>
      <c r="E88" s="145" t="e">
        <f t="shared" si="12"/>
        <v>#DIV/0!</v>
      </c>
      <c r="F88" s="146" t="e">
        <f t="shared" si="13"/>
        <v>#DIV/0!</v>
      </c>
      <c r="G88" s="147" t="e">
        <f t="shared" si="14"/>
        <v>#DIV/0!</v>
      </c>
      <c r="H88" s="148" t="e">
        <f t="shared" si="15"/>
        <v>#DIV/0!</v>
      </c>
      <c r="I88" s="145" t="e">
        <f t="shared" si="16"/>
        <v>#DIV/0!</v>
      </c>
      <c r="J88" s="146" t="e">
        <f t="shared" si="17"/>
        <v>#DIV/0!</v>
      </c>
      <c r="K88" s="147" t="e">
        <f t="shared" si="18"/>
        <v>#DIV/0!</v>
      </c>
      <c r="L88" s="148" t="e">
        <f t="shared" si="19"/>
        <v>#DIV/0!</v>
      </c>
      <c r="M88" s="145" t="e">
        <f t="shared" si="20"/>
        <v>#DIV/0!</v>
      </c>
      <c r="N88" s="146" t="e">
        <f t="shared" si="21"/>
        <v>#DIV/0!</v>
      </c>
      <c r="O88" s="147" t="e">
        <f t="shared" si="22"/>
        <v>#DIV/0!</v>
      </c>
      <c r="P88" s="148" t="e">
        <f t="shared" si="23"/>
        <v>#DIV/0!</v>
      </c>
      <c r="Q88" s="145" t="e">
        <f t="shared" si="24"/>
        <v>#DIV/0!</v>
      </c>
      <c r="R88" s="146" t="e">
        <f t="shared" si="25"/>
        <v>#DIV/0!</v>
      </c>
      <c r="S88" s="147" t="e">
        <f t="shared" si="26"/>
        <v>#DIV/0!</v>
      </c>
      <c r="T88" s="148" t="e">
        <f t="shared" si="27"/>
        <v>#DIV/0!</v>
      </c>
      <c r="U88" s="145" t="e">
        <f t="shared" si="28"/>
        <v>#DIV/0!</v>
      </c>
      <c r="V88" s="146" t="e">
        <f t="shared" si="29"/>
        <v>#DIV/0!</v>
      </c>
      <c r="W88" s="147" t="e">
        <f t="shared" si="30"/>
        <v>#DIV/0!</v>
      </c>
      <c r="X88" s="148" t="e">
        <f t="shared" si="31"/>
        <v>#DIV/0!</v>
      </c>
    </row>
    <row r="89" spans="1:209" s="1" customFormat="1" ht="18" customHeight="1" thickBot="1" x14ac:dyDescent="0.25">
      <c r="A89" s="5"/>
      <c r="B89" s="4"/>
      <c r="D89" s="103" t="s">
        <v>131</v>
      </c>
      <c r="E89" s="149" t="e">
        <f t="shared" si="12"/>
        <v>#DIV/0!</v>
      </c>
      <c r="F89" s="150" t="e">
        <f t="shared" si="13"/>
        <v>#DIV/0!</v>
      </c>
      <c r="G89" s="151" t="e">
        <f t="shared" si="14"/>
        <v>#DIV/0!</v>
      </c>
      <c r="H89" s="152" t="e">
        <f t="shared" si="15"/>
        <v>#DIV/0!</v>
      </c>
      <c r="I89" s="149" t="e">
        <f t="shared" si="16"/>
        <v>#DIV/0!</v>
      </c>
      <c r="J89" s="150" t="e">
        <f t="shared" si="17"/>
        <v>#DIV/0!</v>
      </c>
      <c r="K89" s="151" t="e">
        <f t="shared" si="18"/>
        <v>#DIV/0!</v>
      </c>
      <c r="L89" s="152" t="e">
        <f t="shared" si="19"/>
        <v>#DIV/0!</v>
      </c>
      <c r="M89" s="149" t="e">
        <f t="shared" si="20"/>
        <v>#DIV/0!</v>
      </c>
      <c r="N89" s="150" t="e">
        <f t="shared" si="21"/>
        <v>#DIV/0!</v>
      </c>
      <c r="O89" s="151" t="e">
        <f t="shared" si="22"/>
        <v>#DIV/0!</v>
      </c>
      <c r="P89" s="152" t="e">
        <f t="shared" si="23"/>
        <v>#DIV/0!</v>
      </c>
      <c r="Q89" s="149" t="e">
        <f t="shared" si="24"/>
        <v>#DIV/0!</v>
      </c>
      <c r="R89" s="150" t="e">
        <f t="shared" si="25"/>
        <v>#DIV/0!</v>
      </c>
      <c r="S89" s="151" t="e">
        <f t="shared" si="26"/>
        <v>#DIV/0!</v>
      </c>
      <c r="T89" s="152" t="e">
        <f t="shared" si="27"/>
        <v>#DIV/0!</v>
      </c>
      <c r="U89" s="149" t="e">
        <f t="shared" si="28"/>
        <v>#DIV/0!</v>
      </c>
      <c r="V89" s="150" t="e">
        <f t="shared" si="29"/>
        <v>#DIV/0!</v>
      </c>
      <c r="W89" s="151" t="e">
        <f t="shared" si="30"/>
        <v>#DIV/0!</v>
      </c>
      <c r="X89" s="152" t="e">
        <f t="shared" si="31"/>
        <v>#DIV/0!</v>
      </c>
    </row>
    <row r="90" spans="1:209" s="1" customFormat="1" ht="18" customHeight="1" x14ac:dyDescent="0.2">
      <c r="D90" s="88"/>
    </row>
    <row r="91" spans="1:209" ht="19.5" customHeight="1" thickBo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row>
    <row r="92" spans="1:209" ht="18.75" customHeight="1" x14ac:dyDescent="0.2">
      <c r="A92" s="1"/>
      <c r="B92" s="1"/>
      <c r="C92" s="1"/>
      <c r="D92" s="1"/>
      <c r="E92" s="1"/>
      <c r="F92" s="244" t="s">
        <v>158</v>
      </c>
      <c r="G92" s="245"/>
      <c r="H92" s="245"/>
      <c r="I92" s="246"/>
      <c r="J92" s="1"/>
      <c r="K92" s="1"/>
      <c r="L92" s="1"/>
      <c r="M92" s="1"/>
      <c r="N92" s="1"/>
      <c r="O92" s="1"/>
      <c r="P92" s="1"/>
      <c r="Q92" s="1"/>
      <c r="R92" s="1"/>
      <c r="S92" s="1"/>
      <c r="T92" s="1"/>
      <c r="U92" s="1"/>
      <c r="V92" s="1"/>
      <c r="W92" s="1"/>
      <c r="X92" s="1"/>
      <c r="Y92" s="1"/>
      <c r="Z92" s="1"/>
      <c r="AA92" s="1"/>
      <c r="AB92" s="1"/>
      <c r="AC92" s="1"/>
      <c r="AD92" s="1"/>
    </row>
    <row r="93" spans="1:209" ht="18.75" customHeight="1" x14ac:dyDescent="0.2">
      <c r="A93" s="1"/>
      <c r="B93" s="1"/>
      <c r="C93" s="1"/>
      <c r="D93" s="1"/>
      <c r="E93" s="1"/>
      <c r="F93" s="247"/>
      <c r="G93" s="248"/>
      <c r="H93" s="248"/>
      <c r="I93" s="249"/>
      <c r="J93" s="1"/>
      <c r="K93" s="1"/>
      <c r="L93" s="1"/>
      <c r="M93" s="1"/>
      <c r="N93" s="1"/>
      <c r="O93" s="1"/>
      <c r="P93" s="1"/>
      <c r="Q93" s="1"/>
      <c r="R93" s="1"/>
      <c r="S93" s="1"/>
      <c r="T93" s="1"/>
      <c r="U93" s="1"/>
      <c r="V93" s="1"/>
      <c r="W93" s="1"/>
      <c r="X93" s="1"/>
      <c r="Y93" s="1"/>
      <c r="Z93" s="1"/>
      <c r="AA93" s="1"/>
      <c r="AB93" s="1"/>
      <c r="AC93" s="1"/>
      <c r="AD93" s="1"/>
    </row>
    <row r="94" spans="1:209" ht="18.75" customHeight="1" thickBot="1" x14ac:dyDescent="0.25">
      <c r="A94" s="1"/>
      <c r="B94" s="1"/>
      <c r="C94" s="1"/>
      <c r="D94" s="1"/>
      <c r="E94" s="1"/>
      <c r="F94" s="250"/>
      <c r="G94" s="251"/>
      <c r="H94" s="251"/>
      <c r="I94" s="252"/>
      <c r="J94" s="1"/>
      <c r="K94" s="1"/>
      <c r="L94" s="1"/>
      <c r="M94" s="1"/>
      <c r="N94" s="1"/>
      <c r="O94" s="1"/>
      <c r="P94" s="1"/>
      <c r="Q94" s="1"/>
      <c r="R94" s="1"/>
      <c r="S94" s="1"/>
      <c r="T94" s="1"/>
      <c r="U94" s="1"/>
      <c r="V94" s="1"/>
      <c r="W94" s="1"/>
      <c r="X94" s="1"/>
      <c r="Y94" s="1"/>
      <c r="Z94" s="1"/>
      <c r="AA94" s="1"/>
      <c r="AB94" s="1"/>
      <c r="AC94" s="1"/>
      <c r="AD94" s="1"/>
    </row>
    <row r="95" spans="1:209" ht="18.75" customHeight="1" thickBot="1" x14ac:dyDescent="0.25">
      <c r="A95" s="229" t="s">
        <v>146</v>
      </c>
      <c r="B95" s="230"/>
      <c r="C95" s="231"/>
      <c r="D95" s="235" t="s">
        <v>139</v>
      </c>
      <c r="E95" s="236"/>
      <c r="F95" s="236"/>
      <c r="G95" s="236"/>
      <c r="H95" s="236"/>
      <c r="I95" s="236"/>
      <c r="J95" s="236"/>
      <c r="K95" s="237"/>
      <c r="L95" s="1"/>
      <c r="M95" s="1"/>
      <c r="N95" s="1"/>
      <c r="O95" s="1"/>
      <c r="P95" s="1"/>
      <c r="Q95" s="1"/>
      <c r="R95" s="1"/>
      <c r="S95" s="1"/>
      <c r="T95" s="1"/>
      <c r="U95" s="1"/>
      <c r="V95" s="1"/>
      <c r="W95" s="1"/>
      <c r="X95" s="1"/>
      <c r="Y95" s="1"/>
      <c r="Z95" s="1"/>
      <c r="AA95" s="1"/>
      <c r="AB95" s="1"/>
      <c r="AC95" s="1"/>
    </row>
    <row r="96" spans="1:209" ht="18.75" customHeight="1" thickBot="1" x14ac:dyDescent="0.25">
      <c r="A96" s="232"/>
      <c r="B96" s="233"/>
      <c r="C96" s="234"/>
      <c r="D96" s="238" t="s">
        <v>4</v>
      </c>
      <c r="E96" s="239"/>
      <c r="F96" s="240" t="s">
        <v>2</v>
      </c>
      <c r="G96" s="241"/>
      <c r="H96" s="242"/>
      <c r="I96" s="238" t="s">
        <v>1</v>
      </c>
      <c r="J96" s="239"/>
      <c r="K96" s="243"/>
      <c r="L96" s="1"/>
      <c r="M96" s="1"/>
      <c r="N96" s="1"/>
      <c r="O96" s="1"/>
      <c r="P96" s="1"/>
      <c r="Q96" s="1"/>
      <c r="R96" s="1"/>
      <c r="S96" s="1"/>
      <c r="T96" s="1"/>
      <c r="U96" s="1"/>
      <c r="V96" s="1"/>
      <c r="W96" s="1"/>
      <c r="X96" s="1"/>
      <c r="Y96" s="1"/>
      <c r="Z96" s="1"/>
      <c r="AA96" s="1"/>
      <c r="AB96" s="1"/>
      <c r="AC96" s="1"/>
    </row>
    <row r="97" spans="1:30" ht="41.25" customHeight="1" x14ac:dyDescent="0.2">
      <c r="A97" s="110" t="s">
        <v>3</v>
      </c>
      <c r="B97" s="111" t="s">
        <v>141</v>
      </c>
      <c r="C97" s="112" t="s">
        <v>140</v>
      </c>
      <c r="D97" s="113" t="s">
        <v>103</v>
      </c>
      <c r="E97" s="114" t="s">
        <v>25</v>
      </c>
      <c r="F97" s="115" t="s">
        <v>118</v>
      </c>
      <c r="G97" s="116" t="s">
        <v>102</v>
      </c>
      <c r="H97" s="117" t="s">
        <v>142</v>
      </c>
      <c r="I97" s="118" t="s">
        <v>118</v>
      </c>
      <c r="J97" s="119" t="s">
        <v>101</v>
      </c>
      <c r="K97" s="117" t="s">
        <v>142</v>
      </c>
      <c r="L97" s="1"/>
      <c r="M97" s="1"/>
      <c r="N97" s="1"/>
      <c r="O97" s="1"/>
      <c r="P97" s="1"/>
      <c r="Q97" s="1"/>
      <c r="R97" s="1"/>
      <c r="S97" s="1"/>
      <c r="T97" s="1"/>
      <c r="U97" s="1"/>
      <c r="V97" s="1"/>
      <c r="W97" s="1"/>
      <c r="X97" s="1"/>
      <c r="Y97" s="1"/>
      <c r="Z97" s="1"/>
      <c r="AA97" s="1"/>
      <c r="AB97" s="1"/>
      <c r="AC97" s="1"/>
      <c r="AD97" s="1"/>
    </row>
    <row r="98" spans="1:30" ht="21" customHeight="1" x14ac:dyDescent="0.25">
      <c r="A98" s="120" t="s">
        <v>138</v>
      </c>
      <c r="B98" s="108">
        <v>0</v>
      </c>
      <c r="C98" s="107" t="e">
        <f>B98*$C$34</f>
        <v>#DIV/0!</v>
      </c>
      <c r="D98" s="32" t="e">
        <f>($B$13/$B$43*B98)</f>
        <v>#DIV/0!</v>
      </c>
      <c r="E98" s="86" t="e">
        <f>B98-D98</f>
        <v>#DIV/0!</v>
      </c>
      <c r="F98" s="41">
        <f>$B$34*B98</f>
        <v>0</v>
      </c>
      <c r="G98" s="153" t="e">
        <f>$B$34*D98</f>
        <v>#DIV/0!</v>
      </c>
      <c r="H98" s="139" t="e">
        <f>F98-G98</f>
        <v>#DIV/0!</v>
      </c>
      <c r="I98" s="83" t="e">
        <f t="shared" ref="I98:I100" si="32">($B$43*C98)*12</f>
        <v>#DIV/0!</v>
      </c>
      <c r="J98" s="36" t="e">
        <f>G98*12</f>
        <v>#DIV/0!</v>
      </c>
      <c r="K98" s="33" t="e">
        <f>H98*12</f>
        <v>#DIV/0!</v>
      </c>
      <c r="L98" s="1"/>
      <c r="M98" s="1"/>
      <c r="N98" s="1"/>
      <c r="O98" s="1"/>
      <c r="P98" s="1"/>
      <c r="Q98" s="1"/>
      <c r="R98" s="1"/>
      <c r="S98" s="1"/>
      <c r="T98" s="1"/>
      <c r="U98" s="1"/>
      <c r="V98" s="1"/>
      <c r="W98" s="1"/>
      <c r="X98" s="1"/>
      <c r="Y98" s="1"/>
      <c r="Z98" s="1"/>
      <c r="AA98" s="1"/>
      <c r="AB98" s="1"/>
      <c r="AC98" s="1"/>
      <c r="AD98" s="1"/>
    </row>
    <row r="99" spans="1:30" ht="21" customHeight="1" x14ac:dyDescent="0.25">
      <c r="A99" s="120" t="s">
        <v>138</v>
      </c>
      <c r="B99" s="108">
        <v>0</v>
      </c>
      <c r="C99" s="107" t="e">
        <f t="shared" ref="C99:C100" si="33">B99*$C$34</f>
        <v>#DIV/0!</v>
      </c>
      <c r="D99" s="32" t="e">
        <f t="shared" ref="D99:D100" si="34">($B$13/$B$43*B99)</f>
        <v>#DIV/0!</v>
      </c>
      <c r="E99" s="86" t="e">
        <f t="shared" ref="E99:E100" si="35">B99-D99</f>
        <v>#DIV/0!</v>
      </c>
      <c r="F99" s="41">
        <f t="shared" ref="F99:F100" si="36">$B$34*B99</f>
        <v>0</v>
      </c>
      <c r="G99" s="153" t="e">
        <f t="shared" ref="G99:G100" si="37">$B$34*D99</f>
        <v>#DIV/0!</v>
      </c>
      <c r="H99" s="139" t="e">
        <f t="shared" ref="H99:H100" si="38">F99-G99</f>
        <v>#DIV/0!</v>
      </c>
      <c r="I99" s="83" t="e">
        <f t="shared" si="32"/>
        <v>#DIV/0!</v>
      </c>
      <c r="J99" s="36" t="e">
        <f t="shared" ref="J99:K100" si="39">G99*12</f>
        <v>#DIV/0!</v>
      </c>
      <c r="K99" s="33" t="e">
        <f t="shared" si="39"/>
        <v>#DIV/0!</v>
      </c>
      <c r="L99" s="1"/>
      <c r="M99" s="1"/>
      <c r="N99" s="1"/>
      <c r="O99" s="1"/>
      <c r="P99" s="1"/>
      <c r="Q99" s="1"/>
      <c r="R99" s="1"/>
      <c r="S99" s="1"/>
      <c r="T99" s="1"/>
      <c r="U99" s="1"/>
      <c r="V99" s="1"/>
      <c r="W99" s="1"/>
      <c r="X99" s="1"/>
      <c r="Y99" s="1"/>
      <c r="Z99" s="1"/>
      <c r="AA99" s="1"/>
      <c r="AB99" s="1"/>
      <c r="AC99" s="1"/>
      <c r="AD99" s="1"/>
    </row>
    <row r="100" spans="1:30" ht="21" customHeight="1" thickBot="1" x14ac:dyDescent="0.3">
      <c r="A100" s="121" t="s">
        <v>138</v>
      </c>
      <c r="B100" s="122">
        <v>0</v>
      </c>
      <c r="C100" s="123" t="e">
        <f t="shared" si="33"/>
        <v>#DIV/0!</v>
      </c>
      <c r="D100" s="124" t="e">
        <f t="shared" si="34"/>
        <v>#DIV/0!</v>
      </c>
      <c r="E100" s="125" t="e">
        <f t="shared" si="35"/>
        <v>#DIV/0!</v>
      </c>
      <c r="F100" s="126">
        <f t="shared" si="36"/>
        <v>0</v>
      </c>
      <c r="G100" s="153" t="e">
        <f t="shared" si="37"/>
        <v>#DIV/0!</v>
      </c>
      <c r="H100" s="140" t="e">
        <f t="shared" si="38"/>
        <v>#DIV/0!</v>
      </c>
      <c r="I100" s="129" t="e">
        <f t="shared" si="32"/>
        <v>#DIV/0!</v>
      </c>
      <c r="J100" s="127" t="e">
        <f t="shared" si="39"/>
        <v>#DIV/0!</v>
      </c>
      <c r="K100" s="128" t="e">
        <f t="shared" si="39"/>
        <v>#DIV/0!</v>
      </c>
      <c r="L100" s="1"/>
      <c r="M100" s="1"/>
      <c r="N100" s="1"/>
      <c r="O100" s="1"/>
      <c r="P100" s="1"/>
      <c r="Q100" s="1"/>
      <c r="R100" s="1"/>
      <c r="S100" s="1"/>
      <c r="T100" s="1"/>
      <c r="U100" s="1"/>
      <c r="V100" s="1"/>
      <c r="W100" s="1"/>
      <c r="X100" s="1"/>
      <c r="Y100" s="1"/>
      <c r="Z100" s="1"/>
      <c r="AA100" s="1"/>
      <c r="AB100" s="1"/>
      <c r="AC100" s="1"/>
      <c r="AD100" s="1"/>
    </row>
    <row r="101" spans="1:30" ht="21" customHeight="1" thickBo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8.75" customHeight="1" thickBot="1" x14ac:dyDescent="0.25">
      <c r="A102" s="229" t="s">
        <v>147</v>
      </c>
      <c r="B102" s="230"/>
      <c r="C102" s="231"/>
      <c r="D102" s="235" t="s">
        <v>139</v>
      </c>
      <c r="E102" s="236"/>
      <c r="F102" s="236"/>
      <c r="G102" s="236"/>
      <c r="H102" s="236"/>
      <c r="I102" s="236"/>
      <c r="J102" s="236"/>
      <c r="K102" s="237"/>
      <c r="L102" s="1"/>
      <c r="M102" s="1"/>
      <c r="N102" s="1"/>
      <c r="O102" s="1"/>
      <c r="P102" s="1"/>
      <c r="Q102" s="1"/>
      <c r="R102" s="1"/>
      <c r="S102" s="1"/>
      <c r="T102" s="1"/>
      <c r="U102" s="1"/>
      <c r="V102" s="1"/>
      <c r="W102" s="1"/>
      <c r="X102" s="1"/>
      <c r="Y102" s="1"/>
      <c r="Z102" s="1"/>
      <c r="AA102" s="1"/>
      <c r="AB102" s="1"/>
      <c r="AC102" s="1"/>
    </row>
    <row r="103" spans="1:30" ht="18.75" customHeight="1" thickBot="1" x14ac:dyDescent="0.25">
      <c r="A103" s="232"/>
      <c r="B103" s="233"/>
      <c r="C103" s="234"/>
      <c r="D103" s="238" t="s">
        <v>4</v>
      </c>
      <c r="E103" s="239"/>
      <c r="F103" s="240" t="s">
        <v>2</v>
      </c>
      <c r="G103" s="241"/>
      <c r="H103" s="242"/>
      <c r="I103" s="238" t="s">
        <v>1</v>
      </c>
      <c r="J103" s="239"/>
      <c r="K103" s="243"/>
      <c r="L103" s="1"/>
      <c r="M103" s="1"/>
      <c r="N103" s="1"/>
      <c r="O103" s="1"/>
      <c r="P103" s="1"/>
      <c r="Q103" s="1"/>
      <c r="R103" s="1"/>
      <c r="S103" s="1"/>
      <c r="T103" s="1"/>
      <c r="U103" s="1"/>
      <c r="V103" s="1"/>
      <c r="W103" s="1"/>
      <c r="X103" s="1"/>
      <c r="Y103" s="1"/>
      <c r="Z103" s="1"/>
      <c r="AA103" s="1"/>
      <c r="AB103" s="1"/>
      <c r="AC103" s="1"/>
    </row>
    <row r="104" spans="1:30" ht="41.25" customHeight="1" x14ac:dyDescent="0.2">
      <c r="A104" s="110" t="s">
        <v>3</v>
      </c>
      <c r="B104" s="111" t="s">
        <v>141</v>
      </c>
      <c r="C104" s="133" t="s">
        <v>140</v>
      </c>
      <c r="D104" s="113" t="s">
        <v>103</v>
      </c>
      <c r="E104" s="114" t="s">
        <v>25</v>
      </c>
      <c r="F104" s="115" t="s">
        <v>148</v>
      </c>
      <c r="G104" s="116" t="s">
        <v>102</v>
      </c>
      <c r="H104" s="117" t="s">
        <v>142</v>
      </c>
      <c r="I104" s="118" t="s">
        <v>148</v>
      </c>
      <c r="J104" s="119" t="s">
        <v>101</v>
      </c>
      <c r="K104" s="117" t="s">
        <v>142</v>
      </c>
      <c r="L104" s="1"/>
      <c r="M104" s="1"/>
      <c r="N104" s="1"/>
      <c r="O104" s="1"/>
      <c r="P104" s="1"/>
      <c r="Q104" s="1"/>
      <c r="R104" s="1"/>
      <c r="S104" s="1"/>
      <c r="T104" s="1"/>
      <c r="U104" s="1"/>
      <c r="V104" s="1"/>
      <c r="W104" s="1"/>
      <c r="X104" s="1"/>
      <c r="Y104" s="1"/>
      <c r="Z104" s="1"/>
      <c r="AA104" s="1"/>
      <c r="AB104" s="1"/>
      <c r="AC104" s="1"/>
      <c r="AD104" s="1"/>
    </row>
    <row r="105" spans="1:30" ht="21" customHeight="1" x14ac:dyDescent="0.25">
      <c r="A105" s="120" t="s">
        <v>138</v>
      </c>
      <c r="B105" s="108">
        <v>0</v>
      </c>
      <c r="C105" s="134" t="e">
        <f>B105*$C$35</f>
        <v>#DIV/0!</v>
      </c>
      <c r="D105" s="32" t="e">
        <f>($B$13/$B$43*B105)</f>
        <v>#DIV/0!</v>
      </c>
      <c r="E105" s="86" t="e">
        <f>B105-D105</f>
        <v>#DIV/0!</v>
      </c>
      <c r="F105" s="41">
        <f>($B$35*B105)</f>
        <v>0</v>
      </c>
      <c r="G105" s="153" t="e">
        <f>$B$35*D105</f>
        <v>#DIV/0!</v>
      </c>
      <c r="H105" s="139" t="e">
        <f>F105-G105</f>
        <v>#DIV/0!</v>
      </c>
      <c r="I105" s="83" t="e">
        <f t="shared" ref="I105:I107" si="40">($B$43*C105)*12</f>
        <v>#DIV/0!</v>
      </c>
      <c r="J105" s="36" t="e">
        <f>G105*12</f>
        <v>#DIV/0!</v>
      </c>
      <c r="K105" s="33" t="e">
        <f>H105*12</f>
        <v>#DIV/0!</v>
      </c>
      <c r="L105" s="1"/>
      <c r="M105" s="1"/>
      <c r="N105" s="1"/>
      <c r="O105" s="1"/>
      <c r="P105" s="1"/>
      <c r="Q105" s="1"/>
      <c r="R105" s="1"/>
      <c r="S105" s="1"/>
      <c r="T105" s="1"/>
      <c r="U105" s="1"/>
      <c r="V105" s="1"/>
      <c r="W105" s="1"/>
      <c r="X105" s="1"/>
      <c r="Y105" s="1"/>
      <c r="Z105" s="1"/>
      <c r="AA105" s="1"/>
      <c r="AB105" s="1"/>
      <c r="AC105" s="1"/>
      <c r="AD105" s="1"/>
    </row>
    <row r="106" spans="1:30" ht="21" customHeight="1" x14ac:dyDescent="0.25">
      <c r="A106" s="120" t="s">
        <v>138</v>
      </c>
      <c r="B106" s="108">
        <v>0</v>
      </c>
      <c r="C106" s="134" t="e">
        <f t="shared" ref="C106:C107" si="41">B106*$C$35</f>
        <v>#DIV/0!</v>
      </c>
      <c r="D106" s="32" t="e">
        <f t="shared" ref="D106:D107" si="42">($B$13/$B$43*B106)</f>
        <v>#DIV/0!</v>
      </c>
      <c r="E106" s="86" t="e">
        <f t="shared" ref="E106:E107" si="43">B106-D106</f>
        <v>#DIV/0!</v>
      </c>
      <c r="F106" s="41">
        <f t="shared" ref="F106:F107" si="44">($B$35*B106)</f>
        <v>0</v>
      </c>
      <c r="G106" s="153" t="e">
        <f t="shared" ref="G106:G107" si="45">$B$35*D106</f>
        <v>#DIV/0!</v>
      </c>
      <c r="H106" s="139" t="e">
        <f t="shared" ref="H106:H107" si="46">F106-G106</f>
        <v>#DIV/0!</v>
      </c>
      <c r="I106" s="83" t="e">
        <f t="shared" si="40"/>
        <v>#DIV/0!</v>
      </c>
      <c r="J106" s="36" t="e">
        <f t="shared" ref="J106:K107" si="47">G106*12</f>
        <v>#DIV/0!</v>
      </c>
      <c r="K106" s="33" t="e">
        <f t="shared" si="47"/>
        <v>#DIV/0!</v>
      </c>
      <c r="L106" s="1"/>
      <c r="M106" s="1"/>
      <c r="N106" s="1"/>
      <c r="O106" s="1"/>
      <c r="P106" s="1"/>
      <c r="Q106" s="1"/>
      <c r="R106" s="1"/>
      <c r="S106" s="1"/>
      <c r="T106" s="1"/>
      <c r="U106" s="1"/>
      <c r="V106" s="1"/>
      <c r="W106" s="1"/>
      <c r="X106" s="1"/>
      <c r="Y106" s="1"/>
      <c r="Z106" s="1"/>
      <c r="AA106" s="1"/>
      <c r="AB106" s="1"/>
      <c r="AC106" s="1"/>
      <c r="AD106" s="1"/>
    </row>
    <row r="107" spans="1:30" ht="21" customHeight="1" thickBot="1" x14ac:dyDescent="0.3">
      <c r="A107" s="121" t="s">
        <v>138</v>
      </c>
      <c r="B107" s="122">
        <v>0</v>
      </c>
      <c r="C107" s="135" t="e">
        <f t="shared" si="41"/>
        <v>#DIV/0!</v>
      </c>
      <c r="D107" s="124" t="e">
        <f t="shared" si="42"/>
        <v>#DIV/0!</v>
      </c>
      <c r="E107" s="125" t="e">
        <f t="shared" si="43"/>
        <v>#DIV/0!</v>
      </c>
      <c r="F107" s="126">
        <f t="shared" si="44"/>
        <v>0</v>
      </c>
      <c r="G107" s="153" t="e">
        <f t="shared" si="45"/>
        <v>#DIV/0!</v>
      </c>
      <c r="H107" s="140" t="e">
        <f t="shared" si="46"/>
        <v>#DIV/0!</v>
      </c>
      <c r="I107" s="129" t="e">
        <f t="shared" si="40"/>
        <v>#DIV/0!</v>
      </c>
      <c r="J107" s="127" t="e">
        <f t="shared" si="47"/>
        <v>#DIV/0!</v>
      </c>
      <c r="K107" s="128" t="e">
        <f t="shared" si="47"/>
        <v>#DIV/0!</v>
      </c>
      <c r="L107" s="1"/>
      <c r="M107" s="1"/>
      <c r="N107" s="1"/>
      <c r="O107" s="1"/>
      <c r="P107" s="1"/>
      <c r="Q107" s="1"/>
      <c r="R107" s="1"/>
      <c r="S107" s="1"/>
      <c r="T107" s="1"/>
      <c r="U107" s="1"/>
      <c r="V107" s="1"/>
      <c r="W107" s="1"/>
      <c r="X107" s="1"/>
      <c r="Y107" s="1"/>
      <c r="Z107" s="1"/>
      <c r="AA107" s="1"/>
      <c r="AB107" s="1"/>
      <c r="AC107" s="1"/>
      <c r="AD107" s="1"/>
    </row>
    <row r="108" spans="1:30" ht="21" customHeight="1" thickBo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8.75" customHeight="1" thickBot="1" x14ac:dyDescent="0.25">
      <c r="A109" s="229" t="s">
        <v>149</v>
      </c>
      <c r="B109" s="230"/>
      <c r="C109" s="231"/>
      <c r="D109" s="235" t="s">
        <v>139</v>
      </c>
      <c r="E109" s="236"/>
      <c r="F109" s="236"/>
      <c r="G109" s="236"/>
      <c r="H109" s="236"/>
      <c r="I109" s="236"/>
      <c r="J109" s="236"/>
      <c r="K109" s="237"/>
      <c r="L109" s="1"/>
      <c r="M109" s="1"/>
      <c r="N109" s="1"/>
      <c r="O109" s="1"/>
      <c r="P109" s="1"/>
      <c r="Q109" s="1"/>
      <c r="R109" s="1"/>
      <c r="S109" s="1"/>
      <c r="T109" s="1"/>
      <c r="U109" s="1"/>
      <c r="V109" s="1"/>
      <c r="W109" s="1"/>
      <c r="X109" s="1"/>
      <c r="Y109" s="1"/>
      <c r="Z109" s="1"/>
      <c r="AA109" s="1"/>
      <c r="AB109" s="1"/>
      <c r="AC109" s="1"/>
    </row>
    <row r="110" spans="1:30" ht="18.75" customHeight="1" thickBot="1" x14ac:dyDescent="0.25">
      <c r="A110" s="232"/>
      <c r="B110" s="233"/>
      <c r="C110" s="234"/>
      <c r="D110" s="238" t="s">
        <v>4</v>
      </c>
      <c r="E110" s="239"/>
      <c r="F110" s="240" t="s">
        <v>2</v>
      </c>
      <c r="G110" s="241"/>
      <c r="H110" s="242"/>
      <c r="I110" s="238" t="s">
        <v>1</v>
      </c>
      <c r="J110" s="239"/>
      <c r="K110" s="243"/>
      <c r="L110" s="1"/>
      <c r="M110" s="1"/>
      <c r="N110" s="1"/>
      <c r="O110" s="1"/>
      <c r="P110" s="1"/>
      <c r="Q110" s="1"/>
      <c r="R110" s="1"/>
      <c r="S110" s="1"/>
      <c r="T110" s="1"/>
      <c r="U110" s="1"/>
      <c r="V110" s="1"/>
      <c r="W110" s="1"/>
      <c r="X110" s="1"/>
      <c r="Y110" s="1"/>
      <c r="Z110" s="1"/>
      <c r="AA110" s="1"/>
      <c r="AB110" s="1"/>
      <c r="AC110" s="1"/>
    </row>
    <row r="111" spans="1:30" ht="41.25" customHeight="1" x14ac:dyDescent="0.2">
      <c r="A111" s="110" t="s">
        <v>3</v>
      </c>
      <c r="B111" s="111" t="s">
        <v>141</v>
      </c>
      <c r="C111" s="112" t="s">
        <v>140</v>
      </c>
      <c r="D111" s="113" t="s">
        <v>103</v>
      </c>
      <c r="E111" s="114" t="s">
        <v>25</v>
      </c>
      <c r="F111" s="115" t="s">
        <v>83</v>
      </c>
      <c r="G111" s="116" t="s">
        <v>102</v>
      </c>
      <c r="H111" s="117" t="s">
        <v>142</v>
      </c>
      <c r="I111" s="118" t="s">
        <v>83</v>
      </c>
      <c r="J111" s="119" t="s">
        <v>101</v>
      </c>
      <c r="K111" s="117" t="s">
        <v>142</v>
      </c>
      <c r="L111" s="1"/>
      <c r="M111" s="1"/>
      <c r="N111" s="1"/>
      <c r="O111" s="1"/>
      <c r="P111" s="1"/>
      <c r="Q111" s="1"/>
      <c r="R111" s="1"/>
      <c r="S111" s="1"/>
      <c r="T111" s="1"/>
      <c r="U111" s="1"/>
      <c r="V111" s="1"/>
      <c r="W111" s="1"/>
      <c r="X111" s="1"/>
      <c r="Y111" s="1"/>
      <c r="Z111" s="1"/>
      <c r="AA111" s="1"/>
      <c r="AB111" s="1"/>
      <c r="AC111" s="1"/>
      <c r="AD111" s="1"/>
    </row>
    <row r="112" spans="1:30" ht="21" customHeight="1" x14ac:dyDescent="0.25">
      <c r="A112" s="120" t="s">
        <v>138</v>
      </c>
      <c r="B112" s="108">
        <v>0</v>
      </c>
      <c r="C112" s="107" t="e">
        <f>B112*$C$36</f>
        <v>#DIV/0!</v>
      </c>
      <c r="D112" s="32" t="e">
        <f>($B$13/$B$43*B112)</f>
        <v>#DIV/0!</v>
      </c>
      <c r="E112" s="86" t="e">
        <f>B112-D112</f>
        <v>#DIV/0!</v>
      </c>
      <c r="F112" s="41">
        <f>($B$36*B112)</f>
        <v>0</v>
      </c>
      <c r="G112" s="153" t="e">
        <f>$B$36*D112</f>
        <v>#DIV/0!</v>
      </c>
      <c r="H112" s="139" t="e">
        <f>F112-G112</f>
        <v>#DIV/0!</v>
      </c>
      <c r="I112" s="83" t="e">
        <f t="shared" ref="I112:I114" si="48">($B$43*C112)*12</f>
        <v>#DIV/0!</v>
      </c>
      <c r="J112" s="36" t="e">
        <f>G112*12</f>
        <v>#DIV/0!</v>
      </c>
      <c r="K112" s="33" t="e">
        <f>H112*12</f>
        <v>#DIV/0!</v>
      </c>
      <c r="L112" s="1"/>
      <c r="M112" s="1"/>
      <c r="N112" s="1"/>
      <c r="O112" s="1"/>
      <c r="P112" s="1"/>
      <c r="Q112" s="1"/>
      <c r="R112" s="1"/>
      <c r="S112" s="1"/>
      <c r="T112" s="1"/>
      <c r="U112" s="1"/>
      <c r="V112" s="1"/>
      <c r="W112" s="1"/>
      <c r="X112" s="1"/>
      <c r="Y112" s="1"/>
      <c r="Z112" s="1"/>
      <c r="AA112" s="1"/>
      <c r="AB112" s="1"/>
      <c r="AC112" s="1"/>
      <c r="AD112" s="1"/>
    </row>
    <row r="113" spans="1:30" ht="21" customHeight="1" x14ac:dyDescent="0.25">
      <c r="A113" s="120" t="s">
        <v>138</v>
      </c>
      <c r="B113" s="108">
        <v>0</v>
      </c>
      <c r="C113" s="107" t="e">
        <f t="shared" ref="C113:C114" si="49">B113*$C$36</f>
        <v>#DIV/0!</v>
      </c>
      <c r="D113" s="32" t="e">
        <f t="shared" ref="D113:D114" si="50">($B$13/$B$43*B113)</f>
        <v>#DIV/0!</v>
      </c>
      <c r="E113" s="86" t="e">
        <f t="shared" ref="E113:E114" si="51">B113-D113</f>
        <v>#DIV/0!</v>
      </c>
      <c r="F113" s="41">
        <f t="shared" ref="F113:F114" si="52">($B$36*B113)</f>
        <v>0</v>
      </c>
      <c r="G113" s="153" t="e">
        <f t="shared" ref="G113:G114" si="53">$B$36*D113</f>
        <v>#DIV/0!</v>
      </c>
      <c r="H113" s="139" t="e">
        <f t="shared" ref="H113:H114" si="54">F113-G113</f>
        <v>#DIV/0!</v>
      </c>
      <c r="I113" s="83" t="e">
        <f t="shared" si="48"/>
        <v>#DIV/0!</v>
      </c>
      <c r="J113" s="36" t="e">
        <f t="shared" ref="J113:K114" si="55">G113*12</f>
        <v>#DIV/0!</v>
      </c>
      <c r="K113" s="33" t="e">
        <f t="shared" si="55"/>
        <v>#DIV/0!</v>
      </c>
      <c r="L113" s="1"/>
      <c r="M113" s="1"/>
      <c r="N113" s="1"/>
      <c r="O113" s="1"/>
      <c r="P113" s="1"/>
      <c r="Q113" s="1"/>
      <c r="R113" s="1"/>
      <c r="S113" s="1"/>
      <c r="T113" s="1"/>
      <c r="U113" s="1"/>
      <c r="V113" s="1"/>
      <c r="W113" s="1"/>
      <c r="X113" s="1"/>
      <c r="Y113" s="1"/>
      <c r="Z113" s="1"/>
      <c r="AA113" s="1"/>
      <c r="AB113" s="1"/>
      <c r="AC113" s="1"/>
      <c r="AD113" s="1"/>
    </row>
    <row r="114" spans="1:30" ht="21" customHeight="1" thickBot="1" x14ac:dyDescent="0.3">
      <c r="A114" s="121" t="s">
        <v>138</v>
      </c>
      <c r="B114" s="122">
        <v>0</v>
      </c>
      <c r="C114" s="123" t="e">
        <f t="shared" si="49"/>
        <v>#DIV/0!</v>
      </c>
      <c r="D114" s="124" t="e">
        <f t="shared" si="50"/>
        <v>#DIV/0!</v>
      </c>
      <c r="E114" s="125" t="e">
        <f t="shared" si="51"/>
        <v>#DIV/0!</v>
      </c>
      <c r="F114" s="126">
        <f t="shared" si="52"/>
        <v>0</v>
      </c>
      <c r="G114" s="153" t="e">
        <f t="shared" si="53"/>
        <v>#DIV/0!</v>
      </c>
      <c r="H114" s="140" t="e">
        <f t="shared" si="54"/>
        <v>#DIV/0!</v>
      </c>
      <c r="I114" s="129" t="e">
        <f t="shared" si="48"/>
        <v>#DIV/0!</v>
      </c>
      <c r="J114" s="127" t="e">
        <f t="shared" si="55"/>
        <v>#DIV/0!</v>
      </c>
      <c r="K114" s="128" t="e">
        <f t="shared" si="55"/>
        <v>#DIV/0!</v>
      </c>
      <c r="L114" s="1"/>
      <c r="M114" s="1"/>
      <c r="N114" s="1"/>
      <c r="O114" s="1"/>
      <c r="P114" s="1"/>
      <c r="Q114" s="1"/>
      <c r="R114" s="1"/>
      <c r="S114" s="1"/>
      <c r="T114" s="1"/>
      <c r="U114" s="1"/>
      <c r="V114" s="1"/>
      <c r="W114" s="1"/>
      <c r="X114" s="1"/>
      <c r="Y114" s="1"/>
      <c r="Z114" s="1"/>
      <c r="AA114" s="1"/>
      <c r="AB114" s="1"/>
      <c r="AC114" s="1"/>
      <c r="AD114" s="1"/>
    </row>
    <row r="115" spans="1:30" ht="21" customHeight="1" thickBo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8.75" customHeight="1" thickBot="1" x14ac:dyDescent="0.25">
      <c r="A116" s="229" t="s">
        <v>150</v>
      </c>
      <c r="B116" s="230"/>
      <c r="C116" s="231"/>
      <c r="D116" s="235" t="s">
        <v>139</v>
      </c>
      <c r="E116" s="236"/>
      <c r="F116" s="236"/>
      <c r="G116" s="236"/>
      <c r="H116" s="236"/>
      <c r="I116" s="236"/>
      <c r="J116" s="236"/>
      <c r="K116" s="237"/>
      <c r="L116" s="1"/>
      <c r="M116" s="1"/>
      <c r="N116" s="1"/>
      <c r="O116" s="1"/>
      <c r="P116" s="1"/>
      <c r="Q116" s="1"/>
      <c r="R116" s="1"/>
      <c r="S116" s="1"/>
      <c r="T116" s="1"/>
      <c r="U116" s="1"/>
      <c r="V116" s="1"/>
      <c r="W116" s="1"/>
      <c r="X116" s="1"/>
      <c r="Y116" s="1"/>
      <c r="Z116" s="1"/>
      <c r="AA116" s="1"/>
      <c r="AB116" s="1"/>
      <c r="AC116" s="1"/>
    </row>
    <row r="117" spans="1:30" ht="18.75" customHeight="1" thickBot="1" x14ac:dyDescent="0.25">
      <c r="A117" s="232"/>
      <c r="B117" s="233"/>
      <c r="C117" s="234"/>
      <c r="D117" s="238" t="s">
        <v>4</v>
      </c>
      <c r="E117" s="239"/>
      <c r="F117" s="240" t="s">
        <v>2</v>
      </c>
      <c r="G117" s="241"/>
      <c r="H117" s="242"/>
      <c r="I117" s="238" t="s">
        <v>1</v>
      </c>
      <c r="J117" s="239"/>
      <c r="K117" s="243"/>
      <c r="L117" s="1"/>
      <c r="M117" s="1"/>
      <c r="N117" s="1"/>
      <c r="O117" s="1"/>
      <c r="P117" s="1"/>
      <c r="Q117" s="1"/>
      <c r="R117" s="1"/>
      <c r="S117" s="1"/>
      <c r="T117" s="1"/>
      <c r="U117" s="1"/>
      <c r="V117" s="1"/>
      <c r="W117" s="1"/>
      <c r="X117" s="1"/>
      <c r="Y117" s="1"/>
      <c r="Z117" s="1"/>
      <c r="AA117" s="1"/>
      <c r="AB117" s="1"/>
      <c r="AC117" s="1"/>
    </row>
    <row r="118" spans="1:30" ht="41.25" customHeight="1" x14ac:dyDescent="0.2">
      <c r="A118" s="110" t="s">
        <v>3</v>
      </c>
      <c r="B118" s="111" t="s">
        <v>141</v>
      </c>
      <c r="C118" s="133" t="s">
        <v>140</v>
      </c>
      <c r="D118" s="113" t="s">
        <v>103</v>
      </c>
      <c r="E118" s="114" t="s">
        <v>25</v>
      </c>
      <c r="F118" s="115" t="s">
        <v>130</v>
      </c>
      <c r="G118" s="116" t="s">
        <v>102</v>
      </c>
      <c r="H118" s="117" t="s">
        <v>142</v>
      </c>
      <c r="I118" s="118" t="s">
        <v>130</v>
      </c>
      <c r="J118" s="119" t="s">
        <v>101</v>
      </c>
      <c r="K118" s="117" t="s">
        <v>142</v>
      </c>
      <c r="L118" s="1"/>
      <c r="M118" s="1"/>
      <c r="N118" s="1"/>
      <c r="O118" s="1"/>
      <c r="P118" s="1"/>
      <c r="Q118" s="1"/>
      <c r="R118" s="1"/>
      <c r="S118" s="1"/>
      <c r="T118" s="1"/>
      <c r="U118" s="1"/>
      <c r="V118" s="1"/>
      <c r="W118" s="1"/>
      <c r="X118" s="1"/>
      <c r="Y118" s="1"/>
      <c r="Z118" s="1"/>
      <c r="AA118" s="1"/>
      <c r="AB118" s="1"/>
      <c r="AC118" s="1"/>
      <c r="AD118" s="1"/>
    </row>
    <row r="119" spans="1:30" ht="21" customHeight="1" x14ac:dyDescent="0.25">
      <c r="A119" s="120" t="s">
        <v>138</v>
      </c>
      <c r="B119" s="108">
        <v>0</v>
      </c>
      <c r="C119" s="134" t="e">
        <f>B119*$C$37</f>
        <v>#DIV/0!</v>
      </c>
      <c r="D119" s="32" t="e">
        <f>($B$13/$B$43*B119)</f>
        <v>#DIV/0!</v>
      </c>
      <c r="E119" s="86" t="e">
        <f>B119-D119</f>
        <v>#DIV/0!</v>
      </c>
      <c r="F119" s="41">
        <f>($B$37*B119)</f>
        <v>0</v>
      </c>
      <c r="G119" s="153" t="e">
        <f>$B$37*D119</f>
        <v>#DIV/0!</v>
      </c>
      <c r="H119" s="139" t="e">
        <f>F119-G119</f>
        <v>#DIV/0!</v>
      </c>
      <c r="I119" s="83" t="e">
        <f t="shared" ref="I119:I121" si="56">($B$43*C119)*12</f>
        <v>#DIV/0!</v>
      </c>
      <c r="J119" s="36" t="e">
        <f>G119*12</f>
        <v>#DIV/0!</v>
      </c>
      <c r="K119" s="33" t="e">
        <f>H119*12</f>
        <v>#DIV/0!</v>
      </c>
      <c r="L119" s="1"/>
      <c r="M119" s="1"/>
      <c r="N119" s="1"/>
      <c r="O119" s="1"/>
      <c r="P119" s="1"/>
      <c r="Q119" s="1"/>
      <c r="R119" s="1"/>
      <c r="S119" s="1"/>
      <c r="T119" s="1"/>
      <c r="U119" s="1"/>
      <c r="V119" s="1"/>
      <c r="W119" s="1"/>
      <c r="X119" s="1"/>
      <c r="Y119" s="1"/>
      <c r="Z119" s="1"/>
      <c r="AA119" s="1"/>
      <c r="AB119" s="1"/>
      <c r="AC119" s="1"/>
      <c r="AD119" s="1"/>
    </row>
    <row r="120" spans="1:30" ht="21" customHeight="1" x14ac:dyDescent="0.25">
      <c r="A120" s="120" t="s">
        <v>138</v>
      </c>
      <c r="B120" s="108">
        <v>0</v>
      </c>
      <c r="C120" s="134" t="e">
        <f t="shared" ref="C120:C121" si="57">B120*$C$37</f>
        <v>#DIV/0!</v>
      </c>
      <c r="D120" s="32" t="e">
        <f t="shared" ref="D120:D121" si="58">($B$13/$B$43*B120)</f>
        <v>#DIV/0!</v>
      </c>
      <c r="E120" s="86" t="e">
        <f t="shared" ref="E120:E121" si="59">B120-D120</f>
        <v>#DIV/0!</v>
      </c>
      <c r="F120" s="41">
        <f t="shared" ref="F120:F121" si="60">($B$37*B120)</f>
        <v>0</v>
      </c>
      <c r="G120" s="153" t="e">
        <f t="shared" ref="G120:G121" si="61">$B$37*D120</f>
        <v>#DIV/0!</v>
      </c>
      <c r="H120" s="139" t="e">
        <f t="shared" ref="H120:H121" si="62">F120-G120</f>
        <v>#DIV/0!</v>
      </c>
      <c r="I120" s="83" t="e">
        <f t="shared" si="56"/>
        <v>#DIV/0!</v>
      </c>
      <c r="J120" s="36" t="e">
        <f t="shared" ref="J120:K121" si="63">G120*12</f>
        <v>#DIV/0!</v>
      </c>
      <c r="K120" s="33" t="e">
        <f t="shared" si="63"/>
        <v>#DIV/0!</v>
      </c>
      <c r="L120" s="1"/>
      <c r="M120" s="1"/>
      <c r="N120" s="1"/>
      <c r="O120" s="1"/>
      <c r="P120" s="1"/>
      <c r="Q120" s="1"/>
      <c r="R120" s="1"/>
      <c r="S120" s="1"/>
      <c r="T120" s="1"/>
      <c r="U120" s="1"/>
      <c r="V120" s="1"/>
      <c r="W120" s="1"/>
      <c r="X120" s="1"/>
      <c r="Y120" s="1"/>
      <c r="Z120" s="1"/>
      <c r="AA120" s="1"/>
      <c r="AB120" s="1"/>
      <c r="AC120" s="1"/>
      <c r="AD120" s="1"/>
    </row>
    <row r="121" spans="1:30" ht="21" customHeight="1" thickBot="1" x14ac:dyDescent="0.3">
      <c r="A121" s="121" t="s">
        <v>138</v>
      </c>
      <c r="B121" s="122">
        <v>0</v>
      </c>
      <c r="C121" s="135" t="e">
        <f t="shared" si="57"/>
        <v>#DIV/0!</v>
      </c>
      <c r="D121" s="124" t="e">
        <f t="shared" si="58"/>
        <v>#DIV/0!</v>
      </c>
      <c r="E121" s="125" t="e">
        <f t="shared" si="59"/>
        <v>#DIV/0!</v>
      </c>
      <c r="F121" s="126">
        <f t="shared" si="60"/>
        <v>0</v>
      </c>
      <c r="G121" s="153" t="e">
        <f t="shared" si="61"/>
        <v>#DIV/0!</v>
      </c>
      <c r="H121" s="140" t="e">
        <f t="shared" si="62"/>
        <v>#DIV/0!</v>
      </c>
      <c r="I121" s="129" t="e">
        <f t="shared" si="56"/>
        <v>#DIV/0!</v>
      </c>
      <c r="J121" s="127" t="e">
        <f t="shared" si="63"/>
        <v>#DIV/0!</v>
      </c>
      <c r="K121" s="128" t="e">
        <f t="shared" si="63"/>
        <v>#DIV/0!</v>
      </c>
      <c r="L121" s="1"/>
      <c r="M121" s="1"/>
      <c r="N121" s="1"/>
      <c r="O121" s="1"/>
      <c r="P121" s="1"/>
      <c r="Q121" s="1"/>
      <c r="R121" s="1"/>
      <c r="S121" s="1"/>
      <c r="T121" s="1"/>
      <c r="U121" s="1"/>
      <c r="V121" s="1"/>
      <c r="W121" s="1"/>
      <c r="X121" s="1"/>
      <c r="Y121" s="1"/>
      <c r="Z121" s="1"/>
      <c r="AA121" s="1"/>
      <c r="AB121" s="1"/>
      <c r="AC121" s="1"/>
      <c r="AD121" s="1"/>
    </row>
    <row r="122" spans="1:30" ht="21" customHeight="1" thickBo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8.75" customHeight="1" thickBot="1" x14ac:dyDescent="0.25">
      <c r="A123" s="229" t="s">
        <v>151</v>
      </c>
      <c r="B123" s="230"/>
      <c r="C123" s="231"/>
      <c r="D123" s="235" t="s">
        <v>139</v>
      </c>
      <c r="E123" s="236"/>
      <c r="F123" s="236"/>
      <c r="G123" s="236"/>
      <c r="H123" s="236"/>
      <c r="I123" s="236"/>
      <c r="J123" s="236"/>
      <c r="K123" s="237"/>
      <c r="L123" s="1"/>
      <c r="M123" s="1"/>
      <c r="N123" s="1"/>
      <c r="O123" s="1"/>
      <c r="P123" s="1"/>
      <c r="Q123" s="1"/>
      <c r="R123" s="1"/>
      <c r="S123" s="1"/>
      <c r="T123" s="1"/>
      <c r="U123" s="1"/>
      <c r="V123" s="1"/>
      <c r="W123" s="1"/>
      <c r="X123" s="1"/>
      <c r="Y123" s="1"/>
      <c r="Z123" s="1"/>
      <c r="AA123" s="1"/>
      <c r="AB123" s="1"/>
      <c r="AC123" s="1"/>
    </row>
    <row r="124" spans="1:30" ht="18.75" customHeight="1" thickBot="1" x14ac:dyDescent="0.25">
      <c r="A124" s="232"/>
      <c r="B124" s="233"/>
      <c r="C124" s="234"/>
      <c r="D124" s="238" t="s">
        <v>4</v>
      </c>
      <c r="E124" s="239"/>
      <c r="F124" s="240" t="s">
        <v>2</v>
      </c>
      <c r="G124" s="241"/>
      <c r="H124" s="242"/>
      <c r="I124" s="238" t="s">
        <v>1</v>
      </c>
      <c r="J124" s="239"/>
      <c r="K124" s="243"/>
      <c r="L124" s="1"/>
      <c r="M124" s="1"/>
      <c r="N124" s="1"/>
      <c r="O124" s="1"/>
      <c r="P124" s="1"/>
      <c r="Q124" s="1"/>
      <c r="R124" s="1"/>
      <c r="S124" s="1"/>
      <c r="T124" s="1"/>
      <c r="U124" s="1"/>
      <c r="V124" s="1"/>
      <c r="W124" s="1"/>
      <c r="X124" s="1"/>
      <c r="Y124" s="1"/>
      <c r="Z124" s="1"/>
      <c r="AA124" s="1"/>
      <c r="AB124" s="1"/>
      <c r="AC124" s="1"/>
    </row>
    <row r="125" spans="1:30" ht="41.25" customHeight="1" x14ac:dyDescent="0.2">
      <c r="A125" s="110" t="s">
        <v>3</v>
      </c>
      <c r="B125" s="111" t="s">
        <v>141</v>
      </c>
      <c r="C125" s="133" t="s">
        <v>140</v>
      </c>
      <c r="D125" s="113" t="s">
        <v>103</v>
      </c>
      <c r="E125" s="114" t="s">
        <v>25</v>
      </c>
      <c r="F125" s="115" t="s">
        <v>152</v>
      </c>
      <c r="G125" s="116" t="s">
        <v>102</v>
      </c>
      <c r="H125" s="117" t="s">
        <v>142</v>
      </c>
      <c r="I125" s="118" t="s">
        <v>152</v>
      </c>
      <c r="J125" s="119" t="s">
        <v>101</v>
      </c>
      <c r="K125" s="117" t="s">
        <v>26</v>
      </c>
      <c r="L125" s="1"/>
      <c r="M125" s="1"/>
      <c r="N125" s="1"/>
      <c r="O125" s="1"/>
      <c r="P125" s="1"/>
      <c r="Q125" s="1"/>
      <c r="R125" s="1"/>
      <c r="S125" s="1"/>
      <c r="T125" s="1"/>
      <c r="U125" s="1"/>
      <c r="V125" s="1"/>
      <c r="W125" s="1"/>
      <c r="X125" s="1"/>
      <c r="Y125" s="1"/>
      <c r="Z125" s="1"/>
      <c r="AA125" s="1"/>
      <c r="AB125" s="1"/>
      <c r="AC125" s="1"/>
      <c r="AD125" s="1"/>
    </row>
    <row r="126" spans="1:30" ht="21" customHeight="1" x14ac:dyDescent="0.25">
      <c r="A126" s="120" t="s">
        <v>138</v>
      </c>
      <c r="B126" s="108">
        <v>0</v>
      </c>
      <c r="C126" s="134" t="e">
        <f>B126*$C$38</f>
        <v>#DIV/0!</v>
      </c>
      <c r="D126" s="32" t="e">
        <f>($B$13/$B$43*B126)</f>
        <v>#DIV/0!</v>
      </c>
      <c r="E126" s="32" t="e">
        <f>($B$13/$B$43*B126)</f>
        <v>#DIV/0!</v>
      </c>
      <c r="F126" s="41">
        <f>($B$38*B126)</f>
        <v>0</v>
      </c>
      <c r="G126" s="153" t="e">
        <f>$B$38*D126</f>
        <v>#DIV/0!</v>
      </c>
      <c r="H126" s="139" t="e">
        <f>F126-G126</f>
        <v>#DIV/0!</v>
      </c>
      <c r="I126" s="83" t="e">
        <f t="shared" ref="I126:I128" si="64">($B$43*C126)*12</f>
        <v>#DIV/0!</v>
      </c>
      <c r="J126" s="36" t="e">
        <f>G126*12</f>
        <v>#DIV/0!</v>
      </c>
      <c r="K126" s="33" t="e">
        <f>H126*12</f>
        <v>#DIV/0!</v>
      </c>
      <c r="L126" s="1"/>
      <c r="M126" s="1"/>
      <c r="N126" s="1"/>
      <c r="O126" s="1"/>
      <c r="P126" s="1"/>
      <c r="Q126" s="1"/>
      <c r="R126" s="1"/>
      <c r="S126" s="1"/>
      <c r="T126" s="1"/>
      <c r="U126" s="1"/>
      <c r="V126" s="1"/>
      <c r="W126" s="1"/>
      <c r="X126" s="1"/>
      <c r="Y126" s="1"/>
      <c r="Z126" s="1"/>
      <c r="AA126" s="1"/>
      <c r="AB126" s="1"/>
      <c r="AC126" s="1"/>
      <c r="AD126" s="1"/>
    </row>
    <row r="127" spans="1:30" ht="21" customHeight="1" x14ac:dyDescent="0.25">
      <c r="A127" s="120" t="s">
        <v>138</v>
      </c>
      <c r="B127" s="108">
        <v>0</v>
      </c>
      <c r="C127" s="134" t="e">
        <f t="shared" ref="C127:C128" si="65">B127*$C$38</f>
        <v>#DIV/0!</v>
      </c>
      <c r="D127" s="32" t="e">
        <f t="shared" ref="D127:D128" si="66">($B$13/$B$43*B127)</f>
        <v>#DIV/0!</v>
      </c>
      <c r="E127" s="32" t="e">
        <f t="shared" ref="E127:E128" si="67">($B$13/$B$43*B127)</f>
        <v>#DIV/0!</v>
      </c>
      <c r="F127" s="41">
        <f t="shared" ref="F127:F128" si="68">($B$38*B127)</f>
        <v>0</v>
      </c>
      <c r="G127" s="153" t="e">
        <f t="shared" ref="G127:G128" si="69">$B$38*D127</f>
        <v>#DIV/0!</v>
      </c>
      <c r="H127" s="139" t="e">
        <f t="shared" ref="H127:H128" si="70">F127-G127</f>
        <v>#DIV/0!</v>
      </c>
      <c r="I127" s="83" t="e">
        <f t="shared" si="64"/>
        <v>#DIV/0!</v>
      </c>
      <c r="J127" s="36" t="e">
        <f t="shared" ref="J127:K128" si="71">G127*12</f>
        <v>#DIV/0!</v>
      </c>
      <c r="K127" s="33" t="e">
        <f t="shared" si="71"/>
        <v>#DIV/0!</v>
      </c>
      <c r="L127" s="1"/>
      <c r="M127" s="1"/>
      <c r="N127" s="1"/>
      <c r="O127" s="1"/>
      <c r="P127" s="1"/>
      <c r="Q127" s="1"/>
      <c r="R127" s="1"/>
      <c r="S127" s="1"/>
      <c r="T127" s="1"/>
      <c r="U127" s="1"/>
      <c r="V127" s="1"/>
      <c r="W127" s="1"/>
      <c r="X127" s="1"/>
      <c r="Y127" s="1"/>
      <c r="Z127" s="1"/>
      <c r="AA127" s="1"/>
      <c r="AB127" s="1"/>
      <c r="AC127" s="1"/>
      <c r="AD127" s="1"/>
    </row>
    <row r="128" spans="1:30" ht="21" customHeight="1" thickBot="1" x14ac:dyDescent="0.3">
      <c r="A128" s="121" t="s">
        <v>138</v>
      </c>
      <c r="B128" s="122">
        <v>0</v>
      </c>
      <c r="C128" s="135" t="e">
        <f t="shared" si="65"/>
        <v>#DIV/0!</v>
      </c>
      <c r="D128" s="124" t="e">
        <f t="shared" si="66"/>
        <v>#DIV/0!</v>
      </c>
      <c r="E128" s="124" t="e">
        <f t="shared" si="67"/>
        <v>#DIV/0!</v>
      </c>
      <c r="F128" s="126">
        <f t="shared" si="68"/>
        <v>0</v>
      </c>
      <c r="G128" s="153" t="e">
        <f t="shared" si="69"/>
        <v>#DIV/0!</v>
      </c>
      <c r="H128" s="140" t="e">
        <f t="shared" si="70"/>
        <v>#DIV/0!</v>
      </c>
      <c r="I128" s="129" t="e">
        <f t="shared" si="64"/>
        <v>#DIV/0!</v>
      </c>
      <c r="J128" s="127" t="e">
        <f t="shared" si="71"/>
        <v>#DIV/0!</v>
      </c>
      <c r="K128" s="128" t="e">
        <f t="shared" si="71"/>
        <v>#DIV/0!</v>
      </c>
      <c r="L128" s="1"/>
      <c r="M128" s="1"/>
      <c r="N128" s="1"/>
      <c r="O128" s="1"/>
      <c r="P128" s="1"/>
      <c r="Q128" s="1"/>
      <c r="R128" s="1"/>
      <c r="S128" s="1"/>
      <c r="T128" s="1"/>
      <c r="U128" s="1"/>
      <c r="V128" s="1"/>
      <c r="W128" s="1"/>
      <c r="X128" s="1"/>
      <c r="Y128" s="1"/>
      <c r="Z128" s="1"/>
      <c r="AA128" s="1"/>
      <c r="AB128" s="1"/>
      <c r="AC128" s="1"/>
      <c r="AD128" s="1"/>
    </row>
    <row r="129" spans="1:209" ht="21" customHeight="1" thickBo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209" ht="18.75" customHeight="1" thickBot="1" x14ac:dyDescent="0.25">
      <c r="A130" s="229" t="s">
        <v>153</v>
      </c>
      <c r="B130" s="230"/>
      <c r="C130" s="231"/>
      <c r="D130" s="235" t="s">
        <v>139</v>
      </c>
      <c r="E130" s="236"/>
      <c r="F130" s="236"/>
      <c r="G130" s="236"/>
      <c r="H130" s="236"/>
      <c r="I130" s="236"/>
      <c r="J130" s="236"/>
      <c r="K130" s="237"/>
      <c r="L130" s="1"/>
      <c r="M130" s="1"/>
      <c r="N130" s="1"/>
      <c r="O130" s="1"/>
      <c r="P130" s="1"/>
      <c r="Q130" s="1"/>
      <c r="R130" s="1"/>
      <c r="S130" s="1"/>
      <c r="T130" s="1"/>
      <c r="U130" s="1"/>
      <c r="V130" s="1"/>
      <c r="W130" s="1"/>
      <c r="X130" s="1"/>
      <c r="Y130" s="1"/>
      <c r="Z130" s="1"/>
      <c r="AA130" s="1"/>
      <c r="AB130" s="1"/>
      <c r="AC130" s="1"/>
    </row>
    <row r="131" spans="1:209" ht="18.75" customHeight="1" thickBot="1" x14ac:dyDescent="0.25">
      <c r="A131" s="232"/>
      <c r="B131" s="233"/>
      <c r="C131" s="234"/>
      <c r="D131" s="238" t="s">
        <v>4</v>
      </c>
      <c r="E131" s="239"/>
      <c r="F131" s="239" t="s">
        <v>2</v>
      </c>
      <c r="G131" s="239"/>
      <c r="H131" s="243"/>
      <c r="I131" s="238" t="s">
        <v>1</v>
      </c>
      <c r="J131" s="239"/>
      <c r="K131" s="243"/>
      <c r="L131" s="1"/>
      <c r="M131" s="1"/>
      <c r="N131" s="1"/>
      <c r="O131" s="1"/>
      <c r="P131" s="1"/>
      <c r="Q131" s="1"/>
      <c r="R131" s="1"/>
      <c r="S131" s="1"/>
      <c r="T131" s="1"/>
      <c r="U131" s="1"/>
      <c r="V131" s="1"/>
      <c r="W131" s="1"/>
      <c r="X131" s="1"/>
      <c r="Y131" s="1"/>
      <c r="Z131" s="1"/>
      <c r="AA131" s="1"/>
      <c r="AB131" s="1"/>
      <c r="AC131" s="1"/>
    </row>
    <row r="132" spans="1:209" ht="41.25" customHeight="1" x14ac:dyDescent="0.2">
      <c r="A132" s="110" t="s">
        <v>3</v>
      </c>
      <c r="B132" s="111" t="s">
        <v>141</v>
      </c>
      <c r="C132" s="133" t="s">
        <v>140</v>
      </c>
      <c r="D132" s="113" t="s">
        <v>103</v>
      </c>
      <c r="E132" s="114" t="s">
        <v>25</v>
      </c>
      <c r="F132" s="115" t="s">
        <v>154</v>
      </c>
      <c r="G132" s="116" t="s">
        <v>102</v>
      </c>
      <c r="H132" s="117" t="s">
        <v>142</v>
      </c>
      <c r="I132" s="118" t="s">
        <v>154</v>
      </c>
      <c r="J132" s="119" t="s">
        <v>101</v>
      </c>
      <c r="K132" s="117" t="s">
        <v>142</v>
      </c>
      <c r="L132" s="1"/>
      <c r="M132" s="1"/>
      <c r="N132" s="1"/>
      <c r="O132" s="1"/>
      <c r="P132" s="1"/>
      <c r="Q132" s="1"/>
      <c r="R132" s="1"/>
      <c r="S132" s="1"/>
      <c r="T132" s="1"/>
      <c r="U132" s="1"/>
      <c r="V132" s="1"/>
      <c r="W132" s="1"/>
      <c r="X132" s="1"/>
      <c r="Y132" s="1"/>
      <c r="Z132" s="1"/>
      <c r="AA132" s="1"/>
      <c r="AB132" s="1"/>
      <c r="AC132" s="1"/>
      <c r="AD132" s="1"/>
    </row>
    <row r="133" spans="1:209" ht="21" customHeight="1" x14ac:dyDescent="0.25">
      <c r="A133" s="120" t="s">
        <v>138</v>
      </c>
      <c r="B133" s="108">
        <v>0</v>
      </c>
      <c r="C133" s="134" t="e">
        <f>B133*$C$39</f>
        <v>#DIV/0!</v>
      </c>
      <c r="D133" s="32" t="e">
        <f>($B$13/$B$43*B133)</f>
        <v>#DIV/0!</v>
      </c>
      <c r="E133" s="86" t="e">
        <f>B133-D133</f>
        <v>#DIV/0!</v>
      </c>
      <c r="F133" s="41">
        <f>($B$39*B133)</f>
        <v>0</v>
      </c>
      <c r="G133" s="153" t="e">
        <f>$B$39*D133</f>
        <v>#DIV/0!</v>
      </c>
      <c r="H133" s="139" t="e">
        <f>F133-G133</f>
        <v>#DIV/0!</v>
      </c>
      <c r="I133" s="83" t="e">
        <f t="shared" ref="I133:I135" si="72">($B$43*C133)*12</f>
        <v>#DIV/0!</v>
      </c>
      <c r="J133" s="36" t="e">
        <f>G133*12</f>
        <v>#DIV/0!</v>
      </c>
      <c r="K133" s="33" t="e">
        <f>H133*12</f>
        <v>#DIV/0!</v>
      </c>
      <c r="L133" s="1"/>
      <c r="M133" s="1"/>
      <c r="N133" s="1"/>
      <c r="O133" s="1"/>
      <c r="P133" s="1"/>
      <c r="Q133" s="1"/>
      <c r="R133" s="1"/>
      <c r="S133" s="1"/>
      <c r="T133" s="1"/>
      <c r="U133" s="1"/>
      <c r="V133" s="1"/>
      <c r="W133" s="1"/>
      <c r="X133" s="1"/>
      <c r="Y133" s="1"/>
      <c r="Z133" s="1"/>
      <c r="AA133" s="1"/>
      <c r="AB133" s="1"/>
      <c r="AC133" s="1"/>
      <c r="AD133" s="1"/>
    </row>
    <row r="134" spans="1:209" ht="21" customHeight="1" x14ac:dyDescent="0.25">
      <c r="A134" s="120" t="s">
        <v>138</v>
      </c>
      <c r="B134" s="108">
        <v>0</v>
      </c>
      <c r="C134" s="134" t="e">
        <f t="shared" ref="C134:C135" si="73">B134*$C$39</f>
        <v>#DIV/0!</v>
      </c>
      <c r="D134" s="32" t="e">
        <f t="shared" ref="D134:D135" si="74">($B$13/$B$43*B134)</f>
        <v>#DIV/0!</v>
      </c>
      <c r="E134" s="86" t="e">
        <f t="shared" ref="E134:E135" si="75">B134-D134</f>
        <v>#DIV/0!</v>
      </c>
      <c r="F134" s="41">
        <f t="shared" ref="F134:F135" si="76">($B$39*B134)</f>
        <v>0</v>
      </c>
      <c r="G134" s="153" t="e">
        <f t="shared" ref="G134:G135" si="77">$B$39*D134</f>
        <v>#DIV/0!</v>
      </c>
      <c r="H134" s="139" t="e">
        <f t="shared" ref="H134:H135" si="78">F134-G134</f>
        <v>#DIV/0!</v>
      </c>
      <c r="I134" s="83" t="e">
        <f t="shared" si="72"/>
        <v>#DIV/0!</v>
      </c>
      <c r="J134" s="36" t="e">
        <f t="shared" ref="J134:K135" si="79">G134*12</f>
        <v>#DIV/0!</v>
      </c>
      <c r="K134" s="33" t="e">
        <f t="shared" si="79"/>
        <v>#DIV/0!</v>
      </c>
      <c r="L134" s="1"/>
      <c r="M134" s="1"/>
      <c r="N134" s="1"/>
      <c r="O134" s="1"/>
      <c r="P134" s="1"/>
      <c r="Q134" s="1"/>
      <c r="R134" s="1"/>
      <c r="S134" s="1"/>
      <c r="T134" s="1"/>
      <c r="U134" s="1"/>
      <c r="V134" s="1"/>
      <c r="W134" s="1"/>
      <c r="X134" s="1"/>
      <c r="Y134" s="1"/>
      <c r="Z134" s="1"/>
      <c r="AA134" s="1"/>
      <c r="AB134" s="1"/>
      <c r="AC134" s="1"/>
      <c r="AD134" s="1"/>
    </row>
    <row r="135" spans="1:209" ht="21" customHeight="1" thickBot="1" x14ac:dyDescent="0.3">
      <c r="A135" s="121" t="s">
        <v>138</v>
      </c>
      <c r="B135" s="122">
        <v>0</v>
      </c>
      <c r="C135" s="135" t="e">
        <f t="shared" si="73"/>
        <v>#DIV/0!</v>
      </c>
      <c r="D135" s="124" t="e">
        <f t="shared" si="74"/>
        <v>#DIV/0!</v>
      </c>
      <c r="E135" s="125" t="e">
        <f t="shared" si="75"/>
        <v>#DIV/0!</v>
      </c>
      <c r="F135" s="126">
        <f t="shared" si="76"/>
        <v>0</v>
      </c>
      <c r="G135" s="153" t="e">
        <f t="shared" si="77"/>
        <v>#DIV/0!</v>
      </c>
      <c r="H135" s="140" t="e">
        <f t="shared" si="78"/>
        <v>#DIV/0!</v>
      </c>
      <c r="I135" s="129" t="e">
        <f t="shared" si="72"/>
        <v>#DIV/0!</v>
      </c>
      <c r="J135" s="127" t="e">
        <f t="shared" si="79"/>
        <v>#DIV/0!</v>
      </c>
      <c r="K135" s="128" t="e">
        <f t="shared" si="79"/>
        <v>#DIV/0!</v>
      </c>
      <c r="L135" s="1"/>
      <c r="M135" s="1"/>
      <c r="N135" s="1"/>
      <c r="O135" s="1"/>
      <c r="P135" s="1"/>
      <c r="Q135" s="1"/>
      <c r="R135" s="1"/>
      <c r="S135" s="1"/>
      <c r="T135" s="1"/>
      <c r="U135" s="1"/>
      <c r="V135" s="1"/>
      <c r="W135" s="1"/>
      <c r="X135" s="1"/>
      <c r="Y135" s="1"/>
      <c r="Z135" s="1"/>
      <c r="AA135" s="1"/>
      <c r="AB135" s="1"/>
      <c r="AC135" s="1"/>
      <c r="AD135" s="1"/>
    </row>
    <row r="136" spans="1:209" ht="21" customHeight="1" thickBo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209" ht="18.75" customHeight="1" thickBot="1" x14ac:dyDescent="0.25">
      <c r="A137" s="229" t="s">
        <v>155</v>
      </c>
      <c r="B137" s="230"/>
      <c r="C137" s="231"/>
      <c r="D137" s="235" t="s">
        <v>139</v>
      </c>
      <c r="E137" s="236"/>
      <c r="F137" s="236"/>
      <c r="G137" s="236"/>
      <c r="H137" s="236"/>
      <c r="I137" s="236"/>
      <c r="J137" s="236"/>
      <c r="K137" s="237"/>
      <c r="L137" s="1"/>
      <c r="M137" s="1"/>
      <c r="N137" s="1"/>
      <c r="O137" s="1"/>
      <c r="P137" s="1"/>
      <c r="Q137" s="1"/>
      <c r="R137" s="1"/>
      <c r="S137" s="1"/>
      <c r="T137" s="1"/>
      <c r="U137" s="1"/>
      <c r="V137" s="1"/>
      <c r="W137" s="1"/>
      <c r="X137" s="1"/>
      <c r="Y137" s="1"/>
      <c r="Z137" s="1"/>
      <c r="AA137" s="1"/>
      <c r="AB137" s="1"/>
      <c r="AC137" s="1"/>
    </row>
    <row r="138" spans="1:209" ht="18.75" customHeight="1" thickBot="1" x14ac:dyDescent="0.25">
      <c r="A138" s="232"/>
      <c r="B138" s="233"/>
      <c r="C138" s="234"/>
      <c r="D138" s="238" t="s">
        <v>4</v>
      </c>
      <c r="E138" s="239"/>
      <c r="F138" s="240" t="s">
        <v>2</v>
      </c>
      <c r="G138" s="241"/>
      <c r="H138" s="242"/>
      <c r="I138" s="238" t="s">
        <v>1</v>
      </c>
      <c r="J138" s="239"/>
      <c r="K138" s="243"/>
      <c r="L138" s="1"/>
      <c r="M138" s="1"/>
      <c r="N138" s="1"/>
      <c r="O138" s="1"/>
      <c r="P138" s="1"/>
      <c r="Q138" s="1"/>
      <c r="R138" s="1"/>
      <c r="S138" s="1"/>
      <c r="T138" s="1"/>
      <c r="U138" s="1"/>
      <c r="V138" s="1"/>
      <c r="W138" s="1"/>
      <c r="X138" s="1"/>
      <c r="Y138" s="1"/>
      <c r="Z138" s="1"/>
      <c r="AA138" s="1"/>
      <c r="AB138" s="1"/>
      <c r="AC138" s="1"/>
    </row>
    <row r="139" spans="1:209" ht="41.25" customHeight="1" x14ac:dyDescent="0.2">
      <c r="A139" s="110" t="s">
        <v>3</v>
      </c>
      <c r="B139" s="111" t="s">
        <v>141</v>
      </c>
      <c r="C139" s="133" t="s">
        <v>140</v>
      </c>
      <c r="D139" s="113" t="s">
        <v>103</v>
      </c>
      <c r="E139" s="114" t="s">
        <v>25</v>
      </c>
      <c r="F139" s="115" t="s">
        <v>156</v>
      </c>
      <c r="G139" s="116" t="s">
        <v>102</v>
      </c>
      <c r="H139" s="117" t="s">
        <v>142</v>
      </c>
      <c r="I139" s="118" t="s">
        <v>156</v>
      </c>
      <c r="J139" s="119" t="s">
        <v>101</v>
      </c>
      <c r="K139" s="117" t="s">
        <v>142</v>
      </c>
      <c r="L139" s="1"/>
      <c r="M139" s="1"/>
      <c r="N139" s="1"/>
      <c r="O139" s="1"/>
      <c r="P139" s="1"/>
      <c r="Q139" s="1"/>
      <c r="R139" s="1"/>
      <c r="S139" s="1"/>
      <c r="T139" s="1"/>
      <c r="U139" s="1"/>
      <c r="V139" s="1"/>
      <c r="W139" s="1"/>
      <c r="X139" s="1"/>
      <c r="Y139" s="1"/>
      <c r="Z139" s="1"/>
      <c r="AA139" s="1"/>
      <c r="AB139" s="1"/>
      <c r="AC139" s="1"/>
      <c r="AD139" s="1"/>
    </row>
    <row r="140" spans="1:209" ht="21" customHeight="1" x14ac:dyDescent="0.25">
      <c r="A140" s="120" t="s">
        <v>138</v>
      </c>
      <c r="B140" s="108">
        <v>0</v>
      </c>
      <c r="C140" s="134" t="e">
        <f>B140*$C$40</f>
        <v>#DIV/0!</v>
      </c>
      <c r="D140" s="32" t="e">
        <f>($B$13/$B$43*B140)</f>
        <v>#DIV/0!</v>
      </c>
      <c r="E140" s="86" t="e">
        <f>B140-D140</f>
        <v>#DIV/0!</v>
      </c>
      <c r="F140" s="41">
        <f>($B$40*B140)</f>
        <v>0</v>
      </c>
      <c r="G140" s="153" t="e">
        <f>$B$40*D140</f>
        <v>#DIV/0!</v>
      </c>
      <c r="H140" s="139" t="e">
        <f>F140-G140</f>
        <v>#DIV/0!</v>
      </c>
      <c r="I140" s="83" t="e">
        <f t="shared" ref="I140:I142" si="80">($B$43*C140)*12</f>
        <v>#DIV/0!</v>
      </c>
      <c r="J140" s="36" t="e">
        <f>G140*12</f>
        <v>#DIV/0!</v>
      </c>
      <c r="K140" s="33" t="e">
        <f>H140*12</f>
        <v>#DIV/0!</v>
      </c>
      <c r="L140" s="1"/>
      <c r="M140" s="1"/>
      <c r="N140" s="1"/>
      <c r="O140" s="1"/>
      <c r="P140" s="1"/>
      <c r="Q140" s="1"/>
      <c r="R140" s="1"/>
      <c r="S140" s="1"/>
      <c r="T140" s="1"/>
      <c r="U140" s="1"/>
      <c r="V140" s="1"/>
      <c r="W140" s="1"/>
      <c r="X140" s="1"/>
      <c r="Y140" s="1"/>
      <c r="Z140" s="1"/>
      <c r="AA140" s="1"/>
      <c r="AB140" s="1"/>
      <c r="AC140" s="1"/>
      <c r="AD140" s="1"/>
    </row>
    <row r="141" spans="1:209" ht="21" customHeight="1" x14ac:dyDescent="0.25">
      <c r="A141" s="120" t="s">
        <v>138</v>
      </c>
      <c r="B141" s="108">
        <v>0</v>
      </c>
      <c r="C141" s="134" t="e">
        <f t="shared" ref="C141:C142" si="81">B141*$C$40</f>
        <v>#DIV/0!</v>
      </c>
      <c r="D141" s="32" t="e">
        <f t="shared" ref="D141:D142" si="82">($B$13/$B$43*B141)</f>
        <v>#DIV/0!</v>
      </c>
      <c r="E141" s="86" t="e">
        <f t="shared" ref="E141:E142" si="83">B141-D141</f>
        <v>#DIV/0!</v>
      </c>
      <c r="F141" s="41">
        <f t="shared" ref="F141:F142" si="84">($B$40*B141)</f>
        <v>0</v>
      </c>
      <c r="G141" s="153" t="e">
        <f t="shared" ref="G141:G142" si="85">$B$40*D141</f>
        <v>#DIV/0!</v>
      </c>
      <c r="H141" s="139" t="e">
        <f t="shared" ref="H141:H142" si="86">F141-G141</f>
        <v>#DIV/0!</v>
      </c>
      <c r="I141" s="83" t="e">
        <f t="shared" si="80"/>
        <v>#DIV/0!</v>
      </c>
      <c r="J141" s="36" t="e">
        <f t="shared" ref="J141:K142" si="87">G141*12</f>
        <v>#DIV/0!</v>
      </c>
      <c r="K141" s="33" t="e">
        <f t="shared" si="87"/>
        <v>#DIV/0!</v>
      </c>
      <c r="L141" s="1"/>
      <c r="M141" s="1"/>
      <c r="N141" s="1"/>
      <c r="O141" s="1"/>
      <c r="P141" s="1"/>
      <c r="Q141" s="1"/>
      <c r="R141" s="1"/>
      <c r="S141" s="1"/>
      <c r="T141" s="1"/>
      <c r="U141" s="1"/>
      <c r="V141" s="1"/>
      <c r="W141" s="1"/>
      <c r="X141" s="1"/>
      <c r="Y141" s="1"/>
      <c r="Z141" s="1"/>
      <c r="AA141" s="1"/>
      <c r="AB141" s="1"/>
      <c r="AC141" s="1"/>
      <c r="AD141" s="1"/>
    </row>
    <row r="142" spans="1:209" ht="21" customHeight="1" thickBot="1" x14ac:dyDescent="0.3">
      <c r="A142" s="121" t="s">
        <v>138</v>
      </c>
      <c r="B142" s="122">
        <v>0</v>
      </c>
      <c r="C142" s="135" t="e">
        <f t="shared" si="81"/>
        <v>#DIV/0!</v>
      </c>
      <c r="D142" s="124" t="e">
        <f t="shared" si="82"/>
        <v>#DIV/0!</v>
      </c>
      <c r="E142" s="125" t="e">
        <f t="shared" si="83"/>
        <v>#DIV/0!</v>
      </c>
      <c r="F142" s="126">
        <f t="shared" si="84"/>
        <v>0</v>
      </c>
      <c r="G142" s="153" t="e">
        <f t="shared" si="85"/>
        <v>#DIV/0!</v>
      </c>
      <c r="H142" s="140" t="e">
        <f t="shared" si="86"/>
        <v>#DIV/0!</v>
      </c>
      <c r="I142" s="129" t="e">
        <f t="shared" si="80"/>
        <v>#DIV/0!</v>
      </c>
      <c r="J142" s="127" t="e">
        <f t="shared" si="87"/>
        <v>#DIV/0!</v>
      </c>
      <c r="K142" s="128" t="e">
        <f t="shared" si="87"/>
        <v>#DIV/0!</v>
      </c>
      <c r="L142" s="1"/>
      <c r="M142" s="1"/>
      <c r="N142" s="1"/>
      <c r="O142" s="1"/>
      <c r="P142" s="1"/>
      <c r="Q142" s="1"/>
      <c r="R142" s="1"/>
      <c r="S142" s="1"/>
      <c r="T142" s="1"/>
      <c r="U142" s="1"/>
      <c r="V142" s="1"/>
      <c r="W142" s="1"/>
      <c r="X142" s="1"/>
      <c r="Y142" s="1"/>
      <c r="Z142" s="1"/>
      <c r="AA142" s="1"/>
      <c r="AB142" s="1"/>
      <c r="AC142" s="1"/>
      <c r="AD142" s="1"/>
    </row>
    <row r="143" spans="1:209" x14ac:dyDescent="0.2">
      <c r="A143" s="1"/>
      <c r="B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row>
    <row r="144" spans="1:209" x14ac:dyDescent="0.2">
      <c r="A144" s="50" t="s">
        <v>159</v>
      </c>
      <c r="B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row>
    <row r="145" spans="1:2" x14ac:dyDescent="0.2">
      <c r="A145" s="1"/>
      <c r="B145" s="1"/>
    </row>
  </sheetData>
  <sheetProtection selectLockedCells="1"/>
  <protectedRanges>
    <protectedRange sqref="M48" name="Range1_1"/>
  </protectedRanges>
  <mergeCells count="69">
    <mergeCell ref="A137:C138"/>
    <mergeCell ref="D137:K137"/>
    <mergeCell ref="D138:E138"/>
    <mergeCell ref="F138:H138"/>
    <mergeCell ref="I138:K138"/>
    <mergeCell ref="A123:C124"/>
    <mergeCell ref="D123:K123"/>
    <mergeCell ref="D124:E124"/>
    <mergeCell ref="F124:H124"/>
    <mergeCell ref="I124:K124"/>
    <mergeCell ref="A130:C131"/>
    <mergeCell ref="D130:K130"/>
    <mergeCell ref="D131:E131"/>
    <mergeCell ref="F131:H131"/>
    <mergeCell ref="I131:K131"/>
    <mergeCell ref="A109:C110"/>
    <mergeCell ref="D109:K109"/>
    <mergeCell ref="D110:E110"/>
    <mergeCell ref="F110:H110"/>
    <mergeCell ref="I110:K110"/>
    <mergeCell ref="A116:C117"/>
    <mergeCell ref="D116:K116"/>
    <mergeCell ref="D117:E117"/>
    <mergeCell ref="F117:H117"/>
    <mergeCell ref="I117:K117"/>
    <mergeCell ref="A95:C96"/>
    <mergeCell ref="D95:K95"/>
    <mergeCell ref="D96:E96"/>
    <mergeCell ref="F96:H96"/>
    <mergeCell ref="I96:K96"/>
    <mergeCell ref="A102:C103"/>
    <mergeCell ref="D102:K102"/>
    <mergeCell ref="D103:E103"/>
    <mergeCell ref="F103:H103"/>
    <mergeCell ref="I103:K103"/>
    <mergeCell ref="O80:P80"/>
    <mergeCell ref="Q80:R80"/>
    <mergeCell ref="S80:T80"/>
    <mergeCell ref="U80:V80"/>
    <mergeCell ref="W80:X80"/>
    <mergeCell ref="F92:I94"/>
    <mergeCell ref="A76:B76"/>
    <mergeCell ref="E80:F80"/>
    <mergeCell ref="G80:H80"/>
    <mergeCell ref="I80:J80"/>
    <mergeCell ref="K80:L80"/>
    <mergeCell ref="M80:N80"/>
    <mergeCell ref="A57:B57"/>
    <mergeCell ref="A58:C59"/>
    <mergeCell ref="A60:C61"/>
    <mergeCell ref="D60:K60"/>
    <mergeCell ref="D61:E61"/>
    <mergeCell ref="F61:H61"/>
    <mergeCell ref="I61:K61"/>
    <mergeCell ref="A53:B55"/>
    <mergeCell ref="A7:D7"/>
    <mergeCell ref="A11:B11"/>
    <mergeCell ref="E11:H13"/>
    <mergeCell ref="A15:A16"/>
    <mergeCell ref="A17:B17"/>
    <mergeCell ref="E21:H23"/>
    <mergeCell ref="C23:C29"/>
    <mergeCell ref="E24:H24"/>
    <mergeCell ref="A32:B32"/>
    <mergeCell ref="E32:H34"/>
    <mergeCell ref="A46:B46"/>
    <mergeCell ref="E46:H47"/>
    <mergeCell ref="A47:B49"/>
    <mergeCell ref="E4:H7"/>
  </mergeCells>
  <hyperlinks>
    <hyperlink ref="E32:H34" location="'Pay Components for Salary Cap'!A1" display="See tab &quot;Pay Components for Effort&quot; to see additional pay components calculated into the salary cap total."/>
    <hyperlink ref="E24:H24" r:id="rId1" display="Link to Guidance for Additional Pay on Sponsored Funds"/>
  </hyperlinks>
  <pageMargins left="0.7" right="0.7" top="0.75" bottom="0.75" header="0.3" footer="0.3"/>
  <pageSetup scale="26"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election activeCell="H38" sqref="H38"/>
    </sheetView>
  </sheetViews>
  <sheetFormatPr defaultColWidth="8.85546875" defaultRowHeight="12.75" x14ac:dyDescent="0.2"/>
  <cols>
    <col min="1" max="1" width="16.42578125" customWidth="1"/>
    <col min="2" max="2" width="15.140625" customWidth="1"/>
    <col min="3" max="3" width="14" customWidth="1"/>
  </cols>
  <sheetData>
    <row r="1" spans="1:3" ht="13.5" thickBot="1" x14ac:dyDescent="0.25">
      <c r="A1" s="53"/>
    </row>
    <row r="2" spans="1:3" ht="21" customHeight="1" thickBot="1" x14ac:dyDescent="0.25">
      <c r="A2" s="262" t="s">
        <v>20</v>
      </c>
      <c r="B2" s="263"/>
      <c r="C2" s="264"/>
    </row>
    <row r="3" spans="1:3" ht="18.75" customHeight="1" x14ac:dyDescent="0.2">
      <c r="A3" s="265" t="s">
        <v>23</v>
      </c>
      <c r="B3" s="266"/>
      <c r="C3" s="267"/>
    </row>
    <row r="4" spans="1:3" x14ac:dyDescent="0.2">
      <c r="A4" s="21" t="s">
        <v>0</v>
      </c>
      <c r="B4" s="13" t="s">
        <v>8</v>
      </c>
      <c r="C4" s="22" t="s">
        <v>9</v>
      </c>
    </row>
    <row r="5" spans="1:3" x14ac:dyDescent="0.2">
      <c r="A5" s="54" t="s">
        <v>168</v>
      </c>
      <c r="B5" s="157"/>
      <c r="C5" s="158"/>
    </row>
    <row r="6" spans="1:3" x14ac:dyDescent="0.2">
      <c r="A6" s="55" t="s">
        <v>169</v>
      </c>
      <c r="B6" s="58">
        <v>212100</v>
      </c>
      <c r="C6" s="56">
        <f>B6/12</f>
        <v>17675</v>
      </c>
    </row>
    <row r="7" spans="1:3" x14ac:dyDescent="0.2">
      <c r="A7" s="54" t="s">
        <v>161</v>
      </c>
      <c r="B7" s="59"/>
      <c r="C7" s="60"/>
    </row>
    <row r="8" spans="1:3" x14ac:dyDescent="0.2">
      <c r="A8" s="55" t="s">
        <v>170</v>
      </c>
      <c r="B8" s="58">
        <v>203700</v>
      </c>
      <c r="C8" s="56">
        <f>B8/12</f>
        <v>16975</v>
      </c>
    </row>
    <row r="9" spans="1:3" x14ac:dyDescent="0.2">
      <c r="A9" s="54" t="s">
        <v>104</v>
      </c>
      <c r="B9" s="59"/>
      <c r="C9" s="60"/>
    </row>
    <row r="10" spans="1:3" x14ac:dyDescent="0.2">
      <c r="A10" s="55" t="s">
        <v>160</v>
      </c>
      <c r="B10" s="58">
        <v>199300</v>
      </c>
      <c r="C10" s="56">
        <f>B10/12</f>
        <v>16608.333333333332</v>
      </c>
    </row>
    <row r="11" spans="1:3" x14ac:dyDescent="0.2">
      <c r="A11" s="54" t="s">
        <v>41</v>
      </c>
      <c r="B11" s="59"/>
      <c r="C11" s="60"/>
    </row>
    <row r="12" spans="1:3" x14ac:dyDescent="0.2">
      <c r="A12" s="55" t="s">
        <v>106</v>
      </c>
      <c r="B12" s="58">
        <v>197300</v>
      </c>
      <c r="C12" s="56">
        <f>B12/12</f>
        <v>16441.666666666668</v>
      </c>
    </row>
    <row r="13" spans="1:3" x14ac:dyDescent="0.2">
      <c r="A13" s="54" t="s">
        <v>38</v>
      </c>
      <c r="B13" s="59"/>
      <c r="C13" s="60"/>
    </row>
    <row r="14" spans="1:3" x14ac:dyDescent="0.2">
      <c r="A14" s="55" t="s">
        <v>43</v>
      </c>
      <c r="B14" s="58">
        <v>192300</v>
      </c>
      <c r="C14" s="56">
        <f>B14/12</f>
        <v>16025</v>
      </c>
    </row>
    <row r="15" spans="1:3" x14ac:dyDescent="0.2">
      <c r="A15" s="54" t="s">
        <v>34</v>
      </c>
      <c r="B15" s="59"/>
      <c r="C15" s="60"/>
    </row>
    <row r="16" spans="1:3" x14ac:dyDescent="0.2">
      <c r="A16" s="55" t="s">
        <v>39</v>
      </c>
      <c r="B16" s="58">
        <v>189600</v>
      </c>
      <c r="C16" s="56">
        <f>B16/12</f>
        <v>15800</v>
      </c>
    </row>
    <row r="17" spans="1:3" x14ac:dyDescent="0.2">
      <c r="A17" s="256" t="s">
        <v>21</v>
      </c>
      <c r="B17" s="257"/>
      <c r="C17" s="258"/>
    </row>
    <row r="18" spans="1:3" x14ac:dyDescent="0.2">
      <c r="A18" s="8" t="s">
        <v>35</v>
      </c>
      <c r="B18" s="57">
        <v>187000</v>
      </c>
      <c r="C18" s="15">
        <f>B18/12</f>
        <v>15583.333333333334</v>
      </c>
    </row>
    <row r="19" spans="1:3" x14ac:dyDescent="0.2">
      <c r="A19" s="253" t="s">
        <v>10</v>
      </c>
      <c r="B19" s="254"/>
      <c r="C19" s="255"/>
    </row>
    <row r="20" spans="1:3" x14ac:dyDescent="0.2">
      <c r="A20" s="16" t="s">
        <v>19</v>
      </c>
      <c r="B20" s="25">
        <v>185100</v>
      </c>
      <c r="C20" s="17">
        <f>B20/12</f>
        <v>15425</v>
      </c>
    </row>
    <row r="21" spans="1:3" x14ac:dyDescent="0.2">
      <c r="A21" s="253" t="s">
        <v>11</v>
      </c>
      <c r="B21" s="254"/>
      <c r="C21" s="255"/>
    </row>
    <row r="22" spans="1:3" x14ac:dyDescent="0.2">
      <c r="A22" s="18" t="s">
        <v>12</v>
      </c>
      <c r="B22" s="25">
        <v>183300</v>
      </c>
      <c r="C22" s="17">
        <f>B22/12</f>
        <v>15275</v>
      </c>
    </row>
    <row r="23" spans="1:3" x14ac:dyDescent="0.2">
      <c r="A23" s="253" t="s">
        <v>13</v>
      </c>
      <c r="B23" s="254"/>
      <c r="C23" s="255"/>
    </row>
    <row r="24" spans="1:3" x14ac:dyDescent="0.2">
      <c r="A24" s="18" t="s">
        <v>14</v>
      </c>
      <c r="B24" s="25">
        <v>181500</v>
      </c>
      <c r="C24" s="17">
        <f>B24/12</f>
        <v>15125</v>
      </c>
    </row>
    <row r="25" spans="1:3" x14ac:dyDescent="0.2">
      <c r="A25" s="253" t="s">
        <v>15</v>
      </c>
      <c r="B25" s="254"/>
      <c r="C25" s="255"/>
    </row>
    <row r="26" spans="1:3" x14ac:dyDescent="0.2">
      <c r="A26" s="18" t="s">
        <v>16</v>
      </c>
      <c r="B26" s="25">
        <v>179700</v>
      </c>
      <c r="C26" s="17">
        <f>B26/12</f>
        <v>14975</v>
      </c>
    </row>
    <row r="27" spans="1:3" ht="18.75" customHeight="1" x14ac:dyDescent="0.2">
      <c r="A27" s="253" t="s">
        <v>17</v>
      </c>
      <c r="B27" s="254"/>
      <c r="C27" s="255"/>
    </row>
    <row r="28" spans="1:3" ht="18.75" customHeight="1" thickBot="1" x14ac:dyDescent="0.25">
      <c r="A28" s="19" t="s">
        <v>18</v>
      </c>
      <c r="B28" s="26">
        <v>199700</v>
      </c>
      <c r="C28" s="20">
        <f>B28/12</f>
        <v>16641.666666666668</v>
      </c>
    </row>
    <row r="29" spans="1:3" ht="18.75" customHeight="1" x14ac:dyDescent="0.2">
      <c r="A29" s="259" t="s">
        <v>24</v>
      </c>
      <c r="B29" s="260"/>
      <c r="C29" s="261"/>
    </row>
    <row r="30" spans="1:3" ht="18.75" customHeight="1" x14ac:dyDescent="0.2">
      <c r="A30" s="21" t="s">
        <v>0</v>
      </c>
      <c r="B30" s="13" t="s">
        <v>8</v>
      </c>
      <c r="C30" s="22" t="s">
        <v>9</v>
      </c>
    </row>
    <row r="31" spans="1:3" ht="12.75" customHeight="1" x14ac:dyDescent="0.2">
      <c r="A31" s="256" t="s">
        <v>168</v>
      </c>
      <c r="B31" s="257"/>
      <c r="C31" s="258"/>
    </row>
    <row r="32" spans="1:3" ht="12.75" customHeight="1" x14ac:dyDescent="0.2">
      <c r="A32" s="55" t="s">
        <v>169</v>
      </c>
      <c r="B32" s="57">
        <f>0.75*B6</f>
        <v>159075</v>
      </c>
      <c r="C32" s="62">
        <f>B32/12</f>
        <v>13256.25</v>
      </c>
    </row>
    <row r="33" spans="1:3" ht="12.75" customHeight="1" x14ac:dyDescent="0.2">
      <c r="A33" s="256" t="s">
        <v>161</v>
      </c>
      <c r="B33" s="257"/>
      <c r="C33" s="258"/>
    </row>
    <row r="34" spans="1:3" ht="12.75" customHeight="1" x14ac:dyDescent="0.2">
      <c r="A34" s="55" t="s">
        <v>170</v>
      </c>
      <c r="B34" s="57">
        <f>0.75*B8</f>
        <v>152775</v>
      </c>
      <c r="C34" s="62">
        <f>B34/12</f>
        <v>12731.25</v>
      </c>
    </row>
    <row r="35" spans="1:3" ht="12.75" customHeight="1" x14ac:dyDescent="0.2">
      <c r="A35" s="256" t="s">
        <v>104</v>
      </c>
      <c r="B35" s="257"/>
      <c r="C35" s="258"/>
    </row>
    <row r="36" spans="1:3" ht="12.75" customHeight="1" x14ac:dyDescent="0.2">
      <c r="A36" s="61" t="s">
        <v>162</v>
      </c>
      <c r="B36" s="57">
        <v>149475</v>
      </c>
      <c r="C36" s="62">
        <f>B36/12</f>
        <v>12456.25</v>
      </c>
    </row>
    <row r="37" spans="1:3" x14ac:dyDescent="0.2">
      <c r="A37" s="256" t="s">
        <v>41</v>
      </c>
      <c r="B37" s="257"/>
      <c r="C37" s="258"/>
    </row>
    <row r="38" spans="1:3" x14ac:dyDescent="0.2">
      <c r="A38" s="61" t="s">
        <v>105</v>
      </c>
      <c r="B38" s="57">
        <v>147975</v>
      </c>
      <c r="C38" s="62">
        <f>B38/12</f>
        <v>12331.25</v>
      </c>
    </row>
    <row r="39" spans="1:3" x14ac:dyDescent="0.2">
      <c r="A39" s="256" t="s">
        <v>38</v>
      </c>
      <c r="B39" s="257"/>
      <c r="C39" s="258"/>
    </row>
    <row r="40" spans="1:3" x14ac:dyDescent="0.2">
      <c r="A40" s="61" t="s">
        <v>42</v>
      </c>
      <c r="B40" s="57">
        <v>144225</v>
      </c>
      <c r="C40" s="62">
        <f>B40/12</f>
        <v>12018.75</v>
      </c>
    </row>
    <row r="41" spans="1:3" x14ac:dyDescent="0.2">
      <c r="A41" s="256" t="s">
        <v>34</v>
      </c>
      <c r="B41" s="257"/>
      <c r="C41" s="258"/>
    </row>
    <row r="42" spans="1:3" x14ac:dyDescent="0.2">
      <c r="A42" s="61" t="s">
        <v>40</v>
      </c>
      <c r="B42" s="57">
        <v>142200</v>
      </c>
      <c r="C42" s="62">
        <f>B42/12</f>
        <v>11850</v>
      </c>
    </row>
    <row r="43" spans="1:3" x14ac:dyDescent="0.2">
      <c r="A43" s="66" t="s">
        <v>36</v>
      </c>
      <c r="B43" s="63"/>
      <c r="C43" s="64"/>
    </row>
    <row r="44" spans="1:3" x14ac:dyDescent="0.2">
      <c r="A44" s="8" t="s">
        <v>37</v>
      </c>
      <c r="B44" s="65">
        <v>140250</v>
      </c>
      <c r="C44" s="15">
        <f>B44/12</f>
        <v>11687.5</v>
      </c>
    </row>
    <row r="45" spans="1:3" x14ac:dyDescent="0.2">
      <c r="A45" s="253" t="s">
        <v>10</v>
      </c>
      <c r="B45" s="254"/>
      <c r="C45" s="255"/>
    </row>
    <row r="46" spans="1:3" x14ac:dyDescent="0.2">
      <c r="A46" s="16" t="s">
        <v>19</v>
      </c>
      <c r="B46" s="25">
        <v>138825</v>
      </c>
      <c r="C46" s="17">
        <f>B46/12</f>
        <v>11568.75</v>
      </c>
    </row>
    <row r="47" spans="1:3" x14ac:dyDescent="0.2">
      <c r="A47" s="253" t="s">
        <v>11</v>
      </c>
      <c r="B47" s="254"/>
      <c r="C47" s="255"/>
    </row>
    <row r="48" spans="1:3" x14ac:dyDescent="0.2">
      <c r="A48" s="18" t="s">
        <v>12</v>
      </c>
      <c r="B48" s="25">
        <v>137475</v>
      </c>
      <c r="C48" s="17">
        <f>B48/12</f>
        <v>11456.25</v>
      </c>
    </row>
    <row r="49" spans="1:3" x14ac:dyDescent="0.2">
      <c r="A49" s="253" t="s">
        <v>13</v>
      </c>
      <c r="B49" s="254"/>
      <c r="C49" s="255"/>
    </row>
    <row r="50" spans="1:3" x14ac:dyDescent="0.2">
      <c r="A50" s="18" t="s">
        <v>14</v>
      </c>
      <c r="B50" s="25">
        <v>136125</v>
      </c>
      <c r="C50" s="17">
        <f>B50/12</f>
        <v>11343.75</v>
      </c>
    </row>
    <row r="51" spans="1:3" x14ac:dyDescent="0.2">
      <c r="A51" s="253" t="s">
        <v>15</v>
      </c>
      <c r="B51" s="254"/>
      <c r="C51" s="255"/>
    </row>
    <row r="52" spans="1:3" x14ac:dyDescent="0.2">
      <c r="A52" s="18" t="s">
        <v>16</v>
      </c>
      <c r="B52" s="25">
        <v>134775</v>
      </c>
      <c r="C52" s="17">
        <f>B52/12</f>
        <v>11231.25</v>
      </c>
    </row>
    <row r="53" spans="1:3" x14ac:dyDescent="0.2">
      <c r="A53" s="253" t="s">
        <v>17</v>
      </c>
      <c r="B53" s="254"/>
      <c r="C53" s="255"/>
    </row>
    <row r="54" spans="1:3" ht="13.5" thickBot="1" x14ac:dyDescent="0.25">
      <c r="A54" s="19" t="s">
        <v>18</v>
      </c>
      <c r="B54" s="26">
        <v>149775</v>
      </c>
      <c r="C54" s="20">
        <f>B54/12</f>
        <v>12481.25</v>
      </c>
    </row>
  </sheetData>
  <sheetProtection selectLockedCells="1" selectUnlockedCells="1"/>
  <mergeCells count="20">
    <mergeCell ref="A35:C35"/>
    <mergeCell ref="A2:C2"/>
    <mergeCell ref="A3:C3"/>
    <mergeCell ref="A17:C17"/>
    <mergeCell ref="A19:C19"/>
    <mergeCell ref="A21:C21"/>
    <mergeCell ref="A23:C23"/>
    <mergeCell ref="A25:C25"/>
    <mergeCell ref="A27:C27"/>
    <mergeCell ref="A29:C29"/>
    <mergeCell ref="A31:C31"/>
    <mergeCell ref="A33:C33"/>
    <mergeCell ref="A51:C51"/>
    <mergeCell ref="A53:C53"/>
    <mergeCell ref="A37:C37"/>
    <mergeCell ref="A39:C39"/>
    <mergeCell ref="A41:C41"/>
    <mergeCell ref="A45:C45"/>
    <mergeCell ref="A47:C47"/>
    <mergeCell ref="A49:C4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workbookViewId="0">
      <selection activeCell="G63" sqref="G63"/>
    </sheetView>
  </sheetViews>
  <sheetFormatPr defaultColWidth="8.85546875" defaultRowHeight="12.75" x14ac:dyDescent="0.2"/>
  <sheetData>
    <row r="1" spans="1:1" x14ac:dyDescent="0.2">
      <c r="A1" s="67" t="s">
        <v>97</v>
      </c>
    </row>
    <row r="2" spans="1:1" x14ac:dyDescent="0.2">
      <c r="A2" t="s">
        <v>48</v>
      </c>
    </row>
    <row r="3" spans="1:1" x14ac:dyDescent="0.2">
      <c r="A3" s="72" t="s">
        <v>47</v>
      </c>
    </row>
    <row r="4" spans="1:1" x14ac:dyDescent="0.2">
      <c r="A4" t="s">
        <v>49</v>
      </c>
    </row>
    <row r="5" spans="1:1" x14ac:dyDescent="0.2">
      <c r="A5" t="s">
        <v>50</v>
      </c>
    </row>
    <row r="6" spans="1:1" x14ac:dyDescent="0.2">
      <c r="A6" t="s">
        <v>51</v>
      </c>
    </row>
    <row r="7" spans="1:1" x14ac:dyDescent="0.2">
      <c r="A7" t="s">
        <v>54</v>
      </c>
    </row>
    <row r="8" spans="1:1" x14ac:dyDescent="0.2">
      <c r="A8" t="s">
        <v>53</v>
      </c>
    </row>
    <row r="9" spans="1:1" x14ac:dyDescent="0.2">
      <c r="A9" t="s">
        <v>56</v>
      </c>
    </row>
    <row r="10" spans="1:1" x14ac:dyDescent="0.2">
      <c r="A10" t="s">
        <v>57</v>
      </c>
    </row>
    <row r="11" spans="1:1" x14ac:dyDescent="0.2">
      <c r="A11" t="s">
        <v>58</v>
      </c>
    </row>
    <row r="12" spans="1:1" x14ac:dyDescent="0.2">
      <c r="A12" t="s">
        <v>60</v>
      </c>
    </row>
    <row r="13" spans="1:1" x14ac:dyDescent="0.2">
      <c r="A13" t="s">
        <v>61</v>
      </c>
    </row>
    <row r="14" spans="1:1" x14ac:dyDescent="0.2">
      <c r="A14" t="s">
        <v>65</v>
      </c>
    </row>
    <row r="15" spans="1:1" x14ac:dyDescent="0.2">
      <c r="A15" t="s">
        <v>66</v>
      </c>
    </row>
    <row r="16" spans="1:1" x14ac:dyDescent="0.2">
      <c r="A16" t="s">
        <v>67</v>
      </c>
    </row>
    <row r="17" spans="1:1" x14ac:dyDescent="0.2">
      <c r="A17" t="s">
        <v>68</v>
      </c>
    </row>
    <row r="18" spans="1:1" x14ac:dyDescent="0.2">
      <c r="A18" t="s">
        <v>69</v>
      </c>
    </row>
    <row r="19" spans="1:1" x14ac:dyDescent="0.2">
      <c r="A19" t="s">
        <v>70</v>
      </c>
    </row>
    <row r="20" spans="1:1" x14ac:dyDescent="0.2">
      <c r="A20" t="s">
        <v>71</v>
      </c>
    </row>
    <row r="21" spans="1:1" x14ac:dyDescent="0.2">
      <c r="A21" t="s">
        <v>72</v>
      </c>
    </row>
    <row r="22" spans="1:1" x14ac:dyDescent="0.2">
      <c r="A22" t="s">
        <v>73</v>
      </c>
    </row>
    <row r="23" spans="1:1" x14ac:dyDescent="0.2">
      <c r="A23" t="s">
        <v>74</v>
      </c>
    </row>
    <row r="24" spans="1:1" x14ac:dyDescent="0.2">
      <c r="A24" t="s">
        <v>75</v>
      </c>
    </row>
    <row r="25" spans="1:1" x14ac:dyDescent="0.2">
      <c r="A25" t="s">
        <v>76</v>
      </c>
    </row>
    <row r="26" spans="1:1" x14ac:dyDescent="0.2">
      <c r="A26" t="s">
        <v>77</v>
      </c>
    </row>
    <row r="27" spans="1:1" x14ac:dyDescent="0.2">
      <c r="A27" t="s">
        <v>79</v>
      </c>
    </row>
    <row r="28" spans="1:1" x14ac:dyDescent="0.2">
      <c r="A28" t="s">
        <v>81</v>
      </c>
    </row>
    <row r="29" spans="1:1" x14ac:dyDescent="0.2">
      <c r="A29" t="s">
        <v>82</v>
      </c>
    </row>
    <row r="30" spans="1:1" x14ac:dyDescent="0.2">
      <c r="A30" t="s">
        <v>110</v>
      </c>
    </row>
    <row r="31" spans="1:1" x14ac:dyDescent="0.2">
      <c r="A31" t="s">
        <v>83</v>
      </c>
    </row>
    <row r="32" spans="1:1" x14ac:dyDescent="0.2">
      <c r="A32" t="s">
        <v>85</v>
      </c>
    </row>
    <row r="33" spans="1:1" x14ac:dyDescent="0.2">
      <c r="A33" t="s">
        <v>87</v>
      </c>
    </row>
    <row r="34" spans="1:1" x14ac:dyDescent="0.2">
      <c r="A34" t="s">
        <v>86</v>
      </c>
    </row>
    <row r="35" spans="1:1" x14ac:dyDescent="0.2">
      <c r="A35" t="s">
        <v>29</v>
      </c>
    </row>
    <row r="36" spans="1:1" x14ac:dyDescent="0.2">
      <c r="A36" t="s">
        <v>88</v>
      </c>
    </row>
    <row r="37" spans="1:1" x14ac:dyDescent="0.2">
      <c r="A37" t="s">
        <v>89</v>
      </c>
    </row>
    <row r="38" spans="1:1" x14ac:dyDescent="0.2">
      <c r="A38" t="s">
        <v>90</v>
      </c>
    </row>
    <row r="39" spans="1:1" x14ac:dyDescent="0.2">
      <c r="A39" t="s">
        <v>91</v>
      </c>
    </row>
    <row r="40" spans="1:1" x14ac:dyDescent="0.2">
      <c r="A40" t="s">
        <v>92</v>
      </c>
    </row>
    <row r="41" spans="1:1" x14ac:dyDescent="0.2">
      <c r="A41" t="s">
        <v>93</v>
      </c>
    </row>
    <row r="42" spans="1:1" x14ac:dyDescent="0.2">
      <c r="A42" t="s">
        <v>94</v>
      </c>
    </row>
    <row r="43" spans="1:1" x14ac:dyDescent="0.2">
      <c r="A43" t="s">
        <v>95</v>
      </c>
    </row>
    <row r="44" spans="1:1" x14ac:dyDescent="0.2">
      <c r="A44" t="s">
        <v>96</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
  <sheetViews>
    <sheetView workbookViewId="0">
      <selection activeCell="G63" sqref="G63"/>
    </sheetView>
  </sheetViews>
  <sheetFormatPr defaultColWidth="8.85546875" defaultRowHeight="12.75" x14ac:dyDescent="0.2"/>
  <sheetData>
    <row r="1" spans="1:1" x14ac:dyDescent="0.2">
      <c r="A1" s="67" t="s">
        <v>100</v>
      </c>
    </row>
    <row r="2" spans="1:1" x14ac:dyDescent="0.2">
      <c r="A2" s="72" t="s">
        <v>45</v>
      </c>
    </row>
    <row r="3" spans="1:1" x14ac:dyDescent="0.2">
      <c r="A3" t="s">
        <v>46</v>
      </c>
    </row>
    <row r="4" spans="1:1" x14ac:dyDescent="0.2">
      <c r="A4" t="s">
        <v>48</v>
      </c>
    </row>
    <row r="5" spans="1:1" x14ac:dyDescent="0.2">
      <c r="A5" t="s">
        <v>47</v>
      </c>
    </row>
    <row r="6" spans="1:1" x14ac:dyDescent="0.2">
      <c r="A6" t="s">
        <v>49</v>
      </c>
    </row>
    <row r="7" spans="1:1" x14ac:dyDescent="0.2">
      <c r="A7" t="s">
        <v>50</v>
      </c>
    </row>
    <row r="8" spans="1:1" x14ac:dyDescent="0.2">
      <c r="A8" t="s">
        <v>51</v>
      </c>
    </row>
    <row r="9" spans="1:1" x14ac:dyDescent="0.2">
      <c r="A9" t="s">
        <v>52</v>
      </c>
    </row>
    <row r="10" spans="1:1" x14ac:dyDescent="0.2">
      <c r="A10" t="s">
        <v>54</v>
      </c>
    </row>
    <row r="11" spans="1:1" x14ac:dyDescent="0.2">
      <c r="A11" t="s">
        <v>53</v>
      </c>
    </row>
    <row r="12" spans="1:1" x14ac:dyDescent="0.2">
      <c r="A12" t="s">
        <v>55</v>
      </c>
    </row>
    <row r="13" spans="1:1" x14ac:dyDescent="0.2">
      <c r="A13" t="s">
        <v>56</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74</v>
      </c>
    </row>
    <row r="31" spans="1:1" x14ac:dyDescent="0.2">
      <c r="A31" t="s">
        <v>75</v>
      </c>
    </row>
    <row r="32" spans="1:1" x14ac:dyDescent="0.2">
      <c r="A32" t="s">
        <v>76</v>
      </c>
    </row>
    <row r="33" spans="1:1" x14ac:dyDescent="0.2">
      <c r="A33" t="s">
        <v>77</v>
      </c>
    </row>
    <row r="34" spans="1:1" x14ac:dyDescent="0.2">
      <c r="A34" t="s">
        <v>78</v>
      </c>
    </row>
    <row r="35" spans="1:1" x14ac:dyDescent="0.2">
      <c r="A35" t="s">
        <v>79</v>
      </c>
    </row>
    <row r="36" spans="1:1" x14ac:dyDescent="0.2">
      <c r="A36" t="s">
        <v>80</v>
      </c>
    </row>
    <row r="37" spans="1:1" x14ac:dyDescent="0.2">
      <c r="A37" t="s">
        <v>81</v>
      </c>
    </row>
    <row r="38" spans="1:1" x14ac:dyDescent="0.2">
      <c r="A38" t="s">
        <v>82</v>
      </c>
    </row>
    <row r="39" spans="1:1" x14ac:dyDescent="0.2">
      <c r="A39" t="s">
        <v>110</v>
      </c>
    </row>
    <row r="40" spans="1:1" x14ac:dyDescent="0.2">
      <c r="A40" t="s">
        <v>111</v>
      </c>
    </row>
    <row r="41" spans="1:1" x14ac:dyDescent="0.2">
      <c r="A41" t="s">
        <v>83</v>
      </c>
    </row>
    <row r="42" spans="1:1" x14ac:dyDescent="0.2">
      <c r="A42" t="s">
        <v>84</v>
      </c>
    </row>
    <row r="43" spans="1:1" x14ac:dyDescent="0.2">
      <c r="A43" t="s">
        <v>85</v>
      </c>
    </row>
    <row r="44" spans="1:1" x14ac:dyDescent="0.2">
      <c r="A44" t="s">
        <v>87</v>
      </c>
    </row>
    <row r="45" spans="1:1" x14ac:dyDescent="0.2">
      <c r="A45" t="s">
        <v>86</v>
      </c>
    </row>
    <row r="46" spans="1:1" x14ac:dyDescent="0.2">
      <c r="A46" t="s">
        <v>29</v>
      </c>
    </row>
    <row r="47" spans="1:1" x14ac:dyDescent="0.2">
      <c r="A47" t="s">
        <v>88</v>
      </c>
    </row>
    <row r="48" spans="1:1" x14ac:dyDescent="0.2">
      <c r="A48" t="s">
        <v>112</v>
      </c>
    </row>
    <row r="49" spans="1:1" x14ac:dyDescent="0.2">
      <c r="A49" t="s">
        <v>89</v>
      </c>
    </row>
    <row r="50" spans="1:1" x14ac:dyDescent="0.2">
      <c r="A50" t="s">
        <v>90</v>
      </c>
    </row>
    <row r="51" spans="1:1" x14ac:dyDescent="0.2">
      <c r="A51" t="s">
        <v>91</v>
      </c>
    </row>
    <row r="52" spans="1:1" x14ac:dyDescent="0.2">
      <c r="A52" t="s">
        <v>92</v>
      </c>
    </row>
    <row r="53" spans="1:1" x14ac:dyDescent="0.2">
      <c r="A53" t="s">
        <v>93</v>
      </c>
    </row>
    <row r="54" spans="1:1" x14ac:dyDescent="0.2">
      <c r="A54" t="s">
        <v>94</v>
      </c>
    </row>
    <row r="55" spans="1:1" x14ac:dyDescent="0.2">
      <c r="A55" t="s">
        <v>95</v>
      </c>
    </row>
    <row r="56" spans="1:1" x14ac:dyDescent="0.2">
      <c r="A56"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12Month Appt</vt:lpstr>
      <vt:lpstr>9Month Appt</vt:lpstr>
      <vt:lpstr>Salary Cap Chart</vt:lpstr>
      <vt:lpstr>Pay Components for Salary Cap</vt:lpstr>
      <vt:lpstr>Pay Components for Effort</vt:lpstr>
    </vt:vector>
  </TitlesOfParts>
  <Company>Rush University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Rush University Medical Center</dc:creator>
  <cp:lastModifiedBy>Molly Gianino</cp:lastModifiedBy>
  <cp:lastPrinted>2018-01-11T19:06:50Z</cp:lastPrinted>
  <dcterms:created xsi:type="dcterms:W3CDTF">2018-01-08T20:44:32Z</dcterms:created>
  <dcterms:modified xsi:type="dcterms:W3CDTF">2023-12-13T03:50:36Z</dcterms:modified>
</cp:coreProperties>
</file>